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4E40E3A4-BA0C-4285-8F9E-0FDA6FB95BCF}" xr6:coauthVersionLast="47" xr6:coauthVersionMax="47" xr10:uidLastSave="{00000000-0000-0000-0000-000000000000}"/>
  <bookViews>
    <workbookView xWindow="6990" yWindow="330" windowWidth="14085" windowHeight="1527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8" r:id="rId3"/>
    <sheet name="Adres dostawy" sheetId="7" state="hidden" r:id="rId4"/>
  </sheets>
  <definedNames>
    <definedName name="Fields" localSheetId="2">#REF!</definedName>
    <definedName name="Fields">#REF!</definedName>
    <definedName name="Instructions" localSheetId="2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8" l="1"/>
  <c r="O6" i="8"/>
  <c r="O7" i="8"/>
  <c r="O8" i="8"/>
  <c r="O9" i="8"/>
  <c r="O10" i="8"/>
  <c r="O4" i="8"/>
  <c r="M3" i="8"/>
  <c r="E19" i="8" s="1"/>
  <c r="N3" i="8"/>
  <c r="F19" i="8" s="1"/>
  <c r="M4" i="8"/>
  <c r="N4" i="8" s="1"/>
  <c r="M5" i="8"/>
  <c r="N5" i="8" s="1"/>
  <c r="M6" i="8"/>
  <c r="N6" i="8" s="1"/>
  <c r="M7" i="8"/>
  <c r="N7" i="8" s="1"/>
  <c r="M8" i="8"/>
  <c r="N8" i="8"/>
  <c r="M9" i="8"/>
  <c r="N9" i="8" s="1"/>
  <c r="M10" i="8"/>
  <c r="N10" i="8" s="1"/>
  <c r="M2" i="8"/>
  <c r="H10" i="8"/>
  <c r="H9" i="8"/>
  <c r="H8" i="8"/>
  <c r="H7" i="8"/>
  <c r="H6" i="8"/>
  <c r="H5" i="8"/>
  <c r="H4" i="8"/>
  <c r="C4" i="8"/>
  <c r="C5" i="8" s="1"/>
  <c r="C6" i="8" s="1"/>
  <c r="C7" i="8" s="1"/>
  <c r="C8" i="8" s="1"/>
  <c r="C9" i="8" s="1"/>
  <c r="C10" i="8" s="1"/>
  <c r="H3" i="8"/>
  <c r="H2" i="8"/>
  <c r="F17" i="8" l="1"/>
  <c r="E17" i="8"/>
  <c r="M13" i="8"/>
  <c r="E18" i="8"/>
  <c r="N13" i="8"/>
  <c r="N2" i="8"/>
  <c r="F18" i="8" s="1"/>
</calcChain>
</file>

<file path=xl/sharedStrings.xml><?xml version="1.0" encoding="utf-8"?>
<sst xmlns="http://schemas.openxmlformats.org/spreadsheetml/2006/main" count="121" uniqueCount="81">
  <si>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</si>
  <si>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</si>
  <si>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</si>
  <si>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</si>
  <si>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</si>
  <si>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</si>
  <si>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</si>
  <si>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</si>
  <si>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</si>
  <si>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</si>
  <si>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</si>
  <si>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</si>
  <si>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</si>
  <si>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</si>
  <si>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</si>
  <si>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</si>
  <si>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</si>
  <si>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</si>
  <si>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</si>
  <si>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</si>
  <si>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</si>
  <si>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</si>
  <si>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</si>
  <si>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</si>
  <si>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</si>
  <si>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</si>
  <si>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</si>
  <si>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</si>
  <si>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</si>
  <si>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</si>
  <si>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</si>
  <si>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</si>
  <si>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</si>
  <si>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</si>
  <si>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</si>
  <si>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</si>
  <si>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</si>
  <si>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</si>
  <si>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Właściwa stawka vat</t>
  </si>
  <si>
    <t>Liczba szacunkowa</t>
  </si>
  <si>
    <t>Uwagi</t>
  </si>
  <si>
    <r>
      <t xml:space="preserve">Ilość docelowa </t>
    </r>
    <r>
      <rPr>
        <sz val="11"/>
        <rFont val="Calibri"/>
        <family val="2"/>
        <charset val="238"/>
        <scheme val="minor"/>
      </rPr>
      <t>(kontrolowana)</t>
    </r>
  </si>
  <si>
    <r>
      <t xml:space="preserve">Liczba porządkowa z kalkulacji 
</t>
    </r>
    <r>
      <rPr>
        <sz val="11"/>
        <rFont val="Calibri"/>
        <family val="2"/>
        <charset val="238"/>
        <scheme val="minor"/>
      </rPr>
      <t>(numer pozycji)</t>
    </r>
  </si>
  <si>
    <t>Liczba znaków</t>
  </si>
  <si>
    <r>
      <t xml:space="preserve">Nr katalogowy materiału 
</t>
    </r>
    <r>
      <rPr>
        <sz val="11"/>
        <rFont val="Calibri"/>
        <family val="2"/>
        <charset val="238"/>
        <scheme val="minor"/>
      </rPr>
      <t>(jeśli występuje - max. 35 znakow)</t>
    </r>
  </si>
  <si>
    <t>Podstawowa jednostka miary materiału/indeksu (max. 3 znaki)</t>
  </si>
  <si>
    <t>Kod CPV</t>
  </si>
  <si>
    <t>Opis usługi</t>
  </si>
  <si>
    <r>
      <t>Skrócony opis usługi</t>
    </r>
    <r>
      <rPr>
        <sz val="11"/>
        <rFont val="Calibri"/>
        <family val="2"/>
        <charset val="238"/>
        <scheme val="minor"/>
      </rPr>
      <t xml:space="preserve"> 
(max. 40 znaków)</t>
    </r>
  </si>
  <si>
    <t>KPL</t>
  </si>
  <si>
    <t>SUMA</t>
  </si>
  <si>
    <t>Utrzymanie stan.telek.dla potrzeb telef.</t>
  </si>
  <si>
    <t>Utrzymanie stan.telek.dla potrzeb int.</t>
  </si>
  <si>
    <t>Przegląd przełącznic telekomunikacyjnych miedzianych  ( wszystkie obiekty uczelni podłączone do sieci telefonicznej AGH ) wg czynności wymienionych w ust.I, pkt.3 opisu przedmiotu zamówienia</t>
  </si>
  <si>
    <t>Przegląd elementów pasywnych światłowodowych, w punktach dystrybucyjnych wg czynności wymienionych w ust. I, pkt.4 opisu przedmiotu zamówienia</t>
  </si>
  <si>
    <t>Przegląd elementów pasywnych miedzianych, w punktach dystrybucyjnych wg czynności wymienionych w ust. I, pkt.5 opisu przedmiotu zamówienia</t>
  </si>
  <si>
    <t>Przegląd studzienek kanalizacji telekomunikacyjnej AGH wg czynności wymienionych w ust. I,pkt 7 opisu przedmiotu zamówienia</t>
  </si>
  <si>
    <t>Pomiary kabli magistralnych i rozdzielczych 20 parowych</t>
  </si>
  <si>
    <t>Pomiary kabli magistralnych i rozdzielczych 50 parowych</t>
  </si>
  <si>
    <t>Pomiary kabli magistralnych i rozdzielczych 100 parowych</t>
  </si>
  <si>
    <t>Przegląd przełącz. telekom. miedzianych</t>
  </si>
  <si>
    <t>Przegląd el. pasywnych światłowodowych</t>
  </si>
  <si>
    <t>Przegląd el. pasywnych miedzianych</t>
  </si>
  <si>
    <t>Przegląd studzienek kanalizacji telekom.</t>
  </si>
  <si>
    <t>Pomiary kabli 20 parowych</t>
  </si>
  <si>
    <t>Pomiary kabli 50 parowych</t>
  </si>
  <si>
    <t>Pomiary kabli 100 parowych</t>
  </si>
  <si>
    <r>
      <t xml:space="preserve">Cena jednostkowa netto
</t>
    </r>
    <r>
      <rPr>
        <sz val="11"/>
        <rFont val="Calibri"/>
        <family val="2"/>
        <charset val="238"/>
        <scheme val="minor"/>
      </rPr>
      <t>(cena jednostkowa usługi uwzględniające wszystkie koszty niezbędne do jej realizacji )</t>
    </r>
  </si>
  <si>
    <r>
      <t xml:space="preserve">Utrzymanie w pełnej sprawności technicznej, </t>
    </r>
    <r>
      <rPr>
        <sz val="11"/>
        <color rgb="FFFF0000"/>
        <rFont val="Cabri"/>
        <charset val="238"/>
      </rPr>
      <t>przez okres jednego miesiąca</t>
    </r>
    <r>
      <rPr>
        <sz val="11"/>
        <color theme="1"/>
        <rFont val="Cabri"/>
        <charset val="238"/>
      </rPr>
      <t>, jednego stanowiska  telekomunikacyjnego dedykowanego dla potrzeb telefonicznych, wyliczona na podstawie czynności wymienionych w ust. I ,pkt 1  opisu przedmiotu zamówienia</t>
    </r>
  </si>
  <si>
    <r>
      <t xml:space="preserve">Utrzymanie w pełnej sprawności technicznej, </t>
    </r>
    <r>
      <rPr>
        <sz val="11"/>
        <color rgb="FFFF0000"/>
        <rFont val="Cabri"/>
        <charset val="238"/>
      </rPr>
      <t>przez okres jednego miesiąca</t>
    </r>
    <r>
      <rPr>
        <sz val="11"/>
        <color theme="1"/>
        <rFont val="Cabri"/>
        <charset val="238"/>
      </rPr>
      <t>, jednego stanowiska  telekomunikacyjnego dedykowanego dla potrzeb sieciowo-internetowych w częsci pasywnej, wyliczona na podstawie czynności wymienionych w ust. I ,pkt 2  opisu przedmiotu zamówienia</t>
    </r>
  </si>
  <si>
    <t>Częstotliwość świadczenia usługi w okresie objętym zamówieniem 
(tj w okresie 24 miesięcy)</t>
  </si>
  <si>
    <r>
      <t xml:space="preserve">Cena netto 
</t>
    </r>
    <r>
      <rPr>
        <sz val="11"/>
        <rFont val="Calibri"/>
        <family val="2"/>
        <charset val="238"/>
        <scheme val="minor"/>
      </rPr>
      <t>(sumaryczna cena netto usług świadczonych w okresie objętym zamówieniem)</t>
    </r>
    <r>
      <rPr>
        <b/>
        <sz val="11"/>
        <rFont val="Calibri"/>
        <family val="2"/>
        <charset val="238"/>
        <scheme val="minor"/>
      </rPr>
      <t xml:space="preserve">
</t>
    </r>
  </si>
  <si>
    <r>
      <t xml:space="preserve">Cena brutto 
</t>
    </r>
    <r>
      <rPr>
        <sz val="11"/>
        <rFont val="Calibri"/>
        <family val="2"/>
        <charset val="238"/>
        <scheme val="minor"/>
      </rPr>
      <t>(sumaryczna cena brutto usług świadczonych w okresie objętym zamówieniem)</t>
    </r>
    <r>
      <rPr>
        <b/>
        <sz val="11"/>
        <rFont val="Calibri"/>
        <family val="2"/>
        <charset val="238"/>
        <scheme val="minor"/>
      </rPr>
      <t xml:space="preserve">
</t>
    </r>
  </si>
  <si>
    <t>Usługa utrzymania w pełnej prawności technicznej 4600 stanowisk telekomunikacyjnych - rozliczana miesięcznie</t>
  </si>
  <si>
    <t>Usługa utrzymania w pełnej prawności technicznej 4000 stanowisk telekomunikacyjnych - rozliczana miesięcznie</t>
  </si>
  <si>
    <t>WARTOŚCI DO UZUPEŁNIENIA NA FORMULARZU OFERTY CENOWEJ</t>
  </si>
  <si>
    <t>NETTO</t>
  </si>
  <si>
    <t>BRUTTO</t>
  </si>
  <si>
    <t xml:space="preserve">Cena za konserwację pkt. 30-90  kalkulacji cenowej </t>
  </si>
  <si>
    <t xml:space="preserve">Cena za utrzymanie w pełnej sprawności jednego stanowiska telekomunikacyjnego dedykowanego dla potrzeb telefonicznych lp. 10 kalkulacji cenowej </t>
  </si>
  <si>
    <t xml:space="preserve">Cena za utrzymania w pełnej sprawności jednego stanowiska telekomunikacyjnego dedykowanego dla potrzeb sieci internetowych lp. 20 kalkulacji cenowej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</si>
</sst>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_-* #,##0.00\ [$zł-415]_-;\-* #,##0.00\ [$zł-415]_-;_-* &quot;-&quot;??\ [$zł-415]_-;_-@_-"/>
  </numFmts>
  <fonts count="39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bri"/>
      <charset val="238"/>
    </font>
    <font>
      <sz val="11"/>
      <color theme="1"/>
      <name val="Cabri"/>
      <charset val="238"/>
    </font>
    <font>
      <b/>
      <sz val="11"/>
      <color indexed="8"/>
      <name val="Cabri"/>
      <charset val="238"/>
    </font>
    <font>
      <b/>
      <sz val="11"/>
      <name val="Calibri"/>
      <family val="2"/>
      <charset val="238"/>
      <scheme val="minor"/>
    </font>
    <font>
      <sz val="11"/>
      <name val="Cabri"/>
      <charset val="238"/>
    </font>
    <font>
      <b/>
      <sz val="11"/>
      <color theme="1"/>
      <name val="Cabri"/>
      <charset val="238"/>
    </font>
    <font>
      <sz val="11"/>
      <color indexed="8"/>
      <name val="Calibri"/>
      <family val="2"/>
      <charset val="238"/>
    </font>
    <font>
      <sz val="11"/>
      <color rgb="FFFF0000"/>
      <name val="Cabri"/>
      <charset val="238"/>
    </font>
    <font>
      <sz val="12"/>
      <color indexed="8"/>
      <name val="Arial"/>
      <family val="2"/>
    </font>
    <font>
      <b/>
      <sz val="12"/>
      <color indexed="8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44" fontId="35" fillId="0" borderId="0" applyFont="0" applyFill="0" applyBorder="0" applyAlignment="0" applyProtection="0"/>
  </cellStyleXfs>
  <cellXfs count="70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33" borderId="0" xfId="0" applyFont="1" applyFill="1"/>
    <xf numFmtId="0" fontId="25" fillId="33" borderId="10" xfId="0" applyFont="1" applyFill="1" applyBorder="1"/>
    <xf numFmtId="1" fontId="19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164" fontId="29" fillId="0" borderId="10" xfId="0" applyNumberFormat="1" applyFont="1" applyBorder="1" applyAlignment="1" applyProtection="1">
      <alignment horizontal="center" vertical="center"/>
      <protection locked="0"/>
    </xf>
    <xf numFmtId="1" fontId="29" fillId="0" borderId="10" xfId="0" applyNumberFormat="1" applyFont="1" applyBorder="1" applyAlignment="1" applyProtection="1">
      <alignment horizontal="center" vertical="center"/>
      <protection locked="0"/>
    </xf>
    <xf numFmtId="49" fontId="29" fillId="0" borderId="10" xfId="0" applyNumberFormat="1" applyFont="1" applyBorder="1" applyAlignment="1" applyProtection="1">
      <alignment horizontal="center" vertical="center"/>
      <protection locked="0"/>
    </xf>
    <xf numFmtId="9" fontId="29" fillId="0" borderId="10" xfId="0" applyNumberFormat="1" applyFont="1" applyBorder="1" applyAlignment="1" applyProtection="1">
      <alignment vertical="center"/>
      <protection locked="0"/>
    </xf>
    <xf numFmtId="0" fontId="30" fillId="0" borderId="10" xfId="43" applyFont="1" applyBorder="1" applyAlignment="1" applyProtection="1">
      <alignment horizontal="left" vertical="center" wrapText="1"/>
      <protection locked="0"/>
    </xf>
    <xf numFmtId="0" fontId="30" fillId="0" borderId="10" xfId="43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Protection="1">
      <protection locked="0"/>
    </xf>
    <xf numFmtId="0" fontId="32" fillId="36" borderId="10" xfId="7" applyNumberFormat="1" applyFont="1" applyFill="1" applyBorder="1" applyAlignment="1" applyProtection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2" fillId="37" borderId="10" xfId="7" applyNumberFormat="1" applyFont="1" applyFill="1" applyBorder="1" applyAlignment="1" applyProtection="1">
      <alignment horizontal="center" vertical="center" wrapText="1"/>
    </xf>
    <xf numFmtId="0" fontId="32" fillId="39" borderId="10" xfId="0" applyFont="1" applyFill="1" applyBorder="1" applyAlignment="1">
      <alignment horizontal="center" vertical="center" wrapText="1"/>
    </xf>
    <xf numFmtId="165" fontId="29" fillId="37" borderId="10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Protection="1">
      <protection locked="0"/>
    </xf>
    <xf numFmtId="0" fontId="30" fillId="0" borderId="0" xfId="43" applyFont="1" applyAlignment="1" applyProtection="1">
      <alignment horizontal="left" vertical="center" wrapText="1"/>
      <protection locked="0"/>
    </xf>
    <xf numFmtId="1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horizontal="center" vertical="center"/>
      <protection locked="0"/>
    </xf>
    <xf numFmtId="0" fontId="30" fillId="0" borderId="0" xfId="43" applyFont="1" applyAlignment="1" applyProtection="1">
      <alignment horizontal="center" vertical="center" wrapText="1"/>
      <protection locked="0"/>
    </xf>
    <xf numFmtId="2" fontId="29" fillId="0" borderId="0" xfId="0" applyNumberFormat="1" applyFont="1" applyAlignment="1" applyProtection="1">
      <alignment horizontal="center" vertical="center" wrapText="1"/>
      <protection locked="0"/>
    </xf>
    <xf numFmtId="9" fontId="29" fillId="0" borderId="0" xfId="0" applyNumberFormat="1" applyFont="1" applyAlignment="1" applyProtection="1">
      <alignment vertical="center"/>
      <protection locked="0"/>
    </xf>
    <xf numFmtId="2" fontId="29" fillId="0" borderId="0" xfId="0" applyNumberFormat="1" applyFont="1" applyAlignment="1" applyProtection="1">
      <alignment vertical="center"/>
      <protection locked="0"/>
    </xf>
    <xf numFmtId="0" fontId="30" fillId="39" borderId="10" xfId="43" applyFont="1" applyFill="1" applyBorder="1" applyAlignment="1" applyProtection="1">
      <alignment horizontal="center" vertical="center" wrapText="1"/>
      <protection hidden="1"/>
    </xf>
    <xf numFmtId="0" fontId="34" fillId="0" borderId="16" xfId="43" applyFont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 applyProtection="1">
      <alignment vertical="center"/>
      <protection locked="0"/>
    </xf>
    <xf numFmtId="165" fontId="29" fillId="0" borderId="10" xfId="0" applyNumberFormat="1" applyFont="1" applyBorder="1" applyAlignment="1" applyProtection="1">
      <alignment vertical="center"/>
      <protection locked="0"/>
    </xf>
    <xf numFmtId="44" fontId="31" fillId="0" borderId="14" xfId="65" applyFont="1" applyBorder="1" applyAlignment="1" applyProtection="1">
      <alignment vertical="center"/>
      <protection locked="0"/>
    </xf>
    <xf numFmtId="49" fontId="33" fillId="0" borderId="10" xfId="42" applyNumberFormat="1" applyFont="1" applyBorder="1" applyAlignment="1" applyProtection="1">
      <alignment horizontal="left" vertical="center" wrapText="1"/>
      <protection locked="0"/>
    </xf>
    <xf numFmtId="0" fontId="33" fillId="0" borderId="10" xfId="42" applyNumberFormat="1" applyFont="1" applyBorder="1" applyAlignment="1" applyProtection="1">
      <alignment horizontal="left" vertical="center" wrapText="1"/>
      <protection locked="0"/>
    </xf>
    <xf numFmtId="49" fontId="33" fillId="0" borderId="0" xfId="42" applyNumberFormat="1" applyFont="1" applyBorder="1" applyAlignment="1" applyProtection="1">
      <alignment horizontal="left" vertical="center" wrapText="1"/>
      <protection locked="0"/>
    </xf>
    <xf numFmtId="49" fontId="29" fillId="0" borderId="0" xfId="0" applyNumberFormat="1" applyFont="1" applyAlignment="1" applyProtection="1">
      <alignment horizontal="left" vertical="center" wrapText="1"/>
      <protection locked="0"/>
    </xf>
    <xf numFmtId="1" fontId="38" fillId="0" borderId="26" xfId="0" applyNumberFormat="1" applyFont="1" applyBorder="1" applyAlignment="1" applyProtection="1">
      <alignment horizontal="center" vertical="center"/>
      <protection locked="0"/>
    </xf>
    <xf numFmtId="49" fontId="38" fillId="0" borderId="27" xfId="0" applyNumberFormat="1" applyFont="1" applyBorder="1" applyAlignment="1" applyProtection="1">
      <alignment horizontal="center" vertical="center"/>
      <protection locked="0"/>
    </xf>
    <xf numFmtId="165" fontId="37" fillId="0" borderId="18" xfId="65" applyNumberFormat="1" applyFont="1" applyBorder="1" applyAlignment="1" applyProtection="1">
      <alignment horizontal="right" vertical="center"/>
      <protection locked="0"/>
    </xf>
    <xf numFmtId="165" fontId="37" fillId="0" borderId="19" xfId="0" applyNumberFormat="1" applyFont="1" applyBorder="1" applyAlignment="1" applyProtection="1">
      <alignment horizontal="right" vertical="center"/>
      <protection locked="0"/>
    </xf>
    <xf numFmtId="165" fontId="37" fillId="0" borderId="10" xfId="0" applyNumberFormat="1" applyFont="1" applyBorder="1" applyAlignment="1" applyProtection="1">
      <alignment horizontal="right" vertical="center"/>
      <protection locked="0"/>
    </xf>
    <xf numFmtId="165" fontId="37" fillId="0" borderId="21" xfId="0" applyNumberFormat="1" applyFont="1" applyBorder="1" applyAlignment="1" applyProtection="1">
      <alignment horizontal="right" vertical="center"/>
      <protection locked="0"/>
    </xf>
    <xf numFmtId="165" fontId="37" fillId="0" borderId="23" xfId="0" applyNumberFormat="1" applyFont="1" applyBorder="1" applyAlignment="1" applyProtection="1">
      <alignment horizontal="right" vertical="center"/>
      <protection locked="0"/>
    </xf>
    <xf numFmtId="165" fontId="37" fillId="0" borderId="24" xfId="0" applyNumberFormat="1" applyFont="1" applyBorder="1" applyAlignment="1" applyProtection="1">
      <alignment horizontal="right" vertical="center"/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4" fillId="0" borderId="15" xfId="43" applyFont="1" applyBorder="1" applyAlignment="1" applyProtection="1">
      <alignment horizontal="center" vertical="center" wrapText="1"/>
      <protection locked="0"/>
    </xf>
    <xf numFmtId="0" fontId="34" fillId="0" borderId="16" xfId="43" applyFont="1" applyBorder="1" applyAlignment="1" applyProtection="1">
      <alignment horizontal="center" vertical="center" wrapText="1"/>
      <protection locked="0"/>
    </xf>
    <xf numFmtId="49" fontId="38" fillId="0" borderId="25" xfId="0" applyNumberFormat="1" applyFont="1" applyBorder="1" applyAlignment="1" applyProtection="1">
      <alignment horizontal="center" vertical="center"/>
      <protection locked="0"/>
    </xf>
    <xf numFmtId="49" fontId="38" fillId="0" borderId="26" xfId="0" applyNumberFormat="1" applyFont="1" applyBorder="1" applyAlignment="1" applyProtection="1">
      <alignment horizontal="center" vertical="center"/>
      <protection locked="0"/>
    </xf>
    <xf numFmtId="49" fontId="37" fillId="0" borderId="17" xfId="0" applyNumberFormat="1" applyFont="1" applyBorder="1" applyAlignment="1" applyProtection="1">
      <alignment horizontal="left" vertical="center"/>
      <protection locked="0"/>
    </xf>
    <xf numFmtId="49" fontId="37" fillId="0" borderId="18" xfId="0" applyNumberFormat="1" applyFont="1" applyBorder="1" applyAlignment="1" applyProtection="1">
      <alignment horizontal="left" vertical="center"/>
      <protection locked="0"/>
    </xf>
    <xf numFmtId="49" fontId="37" fillId="0" borderId="20" xfId="0" applyNumberFormat="1" applyFont="1" applyBorder="1" applyAlignment="1" applyProtection="1">
      <alignment horizontal="left" vertical="center" wrapText="1"/>
      <protection locked="0"/>
    </xf>
    <xf numFmtId="49" fontId="37" fillId="0" borderId="10" xfId="0" applyNumberFormat="1" applyFont="1" applyBorder="1" applyAlignment="1" applyProtection="1">
      <alignment horizontal="left" vertical="center" wrapText="1"/>
      <protection locked="0"/>
    </xf>
    <xf numFmtId="49" fontId="37" fillId="0" borderId="22" xfId="0" applyNumberFormat="1" applyFont="1" applyBorder="1" applyAlignment="1" applyProtection="1">
      <alignment horizontal="left" vertical="center" wrapText="1"/>
      <protection locked="0"/>
    </xf>
    <xf numFmtId="49" fontId="37" fillId="0" borderId="23" xfId="0" applyNumberFormat="1" applyFont="1" applyBorder="1" applyAlignment="1" applyProtection="1">
      <alignment horizontal="left" vertical="center" wrapText="1"/>
      <protection locked="0"/>
    </xf>
  </cellXfs>
  <cellStyles count="66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" xfId="65" builtinId="4"/>
    <cellStyle name="Walutowy 2" xfId="45" xr:uid="{00000000-0005-0000-0000-000040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3" customFormat="1" ht="15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2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7" t="s">
        <v>14</v>
      </c>
      <c r="C7" s="58"/>
      <c r="D7" s="58"/>
      <c r="E7" s="58"/>
      <c r="F7" s="58"/>
      <c r="G7" s="59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3" customFormat="1" ht="15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2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7" t="s">
        <v>26</v>
      </c>
      <c r="C7" s="59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1:AF19"/>
  <sheetViews>
    <sheetView tabSelected="1" zoomScale="90" zoomScaleNormal="90" workbookViewId="0">
      <pane ySplit="1" topLeftCell="A2" activePane="bottomLeft" state="frozen"/>
      <selection pane="bottomLeft" activeCell="J11" sqref="J11"/>
    </sheetView>
  </sheetViews>
  <sheetFormatPr defaultColWidth="8.7109375" defaultRowHeight="15" customHeight="1"/>
  <cols>
    <col min="1" max="1" width="18.7109375" style="4" customWidth="1"/>
    <col min="2" max="2" width="19.7109375" style="4" hidden="1" customWidth="1"/>
    <col min="3" max="3" width="20.42578125" style="12" customWidth="1"/>
    <col min="4" max="4" width="40.42578125" style="4" customWidth="1"/>
    <col min="5" max="5" width="21.85546875" style="12" bestFit="1" customWidth="1"/>
    <col min="6" max="6" width="22.5703125" style="4" customWidth="1"/>
    <col min="7" max="7" width="37.5703125" style="4" customWidth="1"/>
    <col min="8" max="8" width="13.7109375" style="4" customWidth="1"/>
    <col min="9" max="9" width="23.7109375" style="4" hidden="1" customWidth="1"/>
    <col min="10" max="10" width="24.140625" style="13" customWidth="1"/>
    <col min="11" max="11" width="21.85546875" style="4" bestFit="1" customWidth="1"/>
    <col min="12" max="12" width="23.28515625" style="4" customWidth="1"/>
    <col min="13" max="13" width="21.85546875" style="4" customWidth="1"/>
    <col min="14" max="14" width="24.5703125" style="4" customWidth="1"/>
    <col min="15" max="15" width="30" style="4" customWidth="1"/>
    <col min="16" max="32" width="8.7109375" style="4"/>
    <col min="33" max="16384" width="8.7109375" style="1"/>
  </cols>
  <sheetData>
    <row r="1" spans="1:32" s="11" customFormat="1" ht="96.75" customHeight="1">
      <c r="A1" s="21" t="s">
        <v>46</v>
      </c>
      <c r="B1" s="22" t="s">
        <v>41</v>
      </c>
      <c r="C1" s="23" t="s">
        <v>42</v>
      </c>
      <c r="D1" s="24" t="s">
        <v>47</v>
      </c>
      <c r="E1" s="24" t="s">
        <v>39</v>
      </c>
      <c r="F1" s="24" t="s">
        <v>45</v>
      </c>
      <c r="G1" s="25" t="s">
        <v>48</v>
      </c>
      <c r="H1" s="27" t="s">
        <v>43</v>
      </c>
      <c r="I1" s="25" t="s">
        <v>44</v>
      </c>
      <c r="J1" s="26" t="s">
        <v>67</v>
      </c>
      <c r="K1" s="25" t="s">
        <v>38</v>
      </c>
      <c r="L1" s="25" t="s">
        <v>70</v>
      </c>
      <c r="M1" s="25" t="s">
        <v>71</v>
      </c>
      <c r="N1" s="25" t="s">
        <v>72</v>
      </c>
      <c r="O1" s="25" t="s">
        <v>40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1:32" s="10" customFormat="1" ht="114">
      <c r="A2" s="18"/>
      <c r="B2" s="14"/>
      <c r="C2" s="15">
        <v>10</v>
      </c>
      <c r="D2" s="19" t="s">
        <v>68</v>
      </c>
      <c r="E2" s="15">
        <v>4600</v>
      </c>
      <c r="F2" s="16" t="s">
        <v>49</v>
      </c>
      <c r="G2" s="19" t="s">
        <v>51</v>
      </c>
      <c r="H2" s="37">
        <f>IF(LEN(G2)&gt;40,"skróć opis!",LEN(G2))</f>
        <v>40</v>
      </c>
      <c r="I2" s="19"/>
      <c r="J2" s="28">
        <v>0</v>
      </c>
      <c r="K2" s="17">
        <v>0.23</v>
      </c>
      <c r="L2" s="39">
        <v>24</v>
      </c>
      <c r="M2" s="40">
        <f>J2*E2*L2</f>
        <v>0</v>
      </c>
      <c r="N2" s="40">
        <f>M2*(1+K2)</f>
        <v>0</v>
      </c>
      <c r="O2" s="42" t="s">
        <v>73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ht="124.15" customHeight="1">
      <c r="A3" s="18"/>
      <c r="B3" s="14"/>
      <c r="C3" s="15">
        <v>20</v>
      </c>
      <c r="D3" s="19" t="s">
        <v>69</v>
      </c>
      <c r="E3" s="15">
        <v>4000</v>
      </c>
      <c r="F3" s="16" t="s">
        <v>49</v>
      </c>
      <c r="G3" s="19" t="s">
        <v>52</v>
      </c>
      <c r="H3" s="37">
        <f t="shared" ref="H3:H10" si="0">IF(LEN(G3)&gt;40,"skróć opis!",LEN(G3))</f>
        <v>38</v>
      </c>
      <c r="I3" s="19"/>
      <c r="J3" s="28">
        <v>0</v>
      </c>
      <c r="K3" s="17">
        <v>0.23</v>
      </c>
      <c r="L3" s="39">
        <v>24</v>
      </c>
      <c r="M3" s="40">
        <f t="shared" ref="M3:M10" si="1">J3*E3*L3</f>
        <v>0</v>
      </c>
      <c r="N3" s="40">
        <f t="shared" ref="N3:N10" si="2">M3*(1+K3)</f>
        <v>0</v>
      </c>
      <c r="O3" s="42" t="s">
        <v>74</v>
      </c>
    </row>
    <row r="4" spans="1:32" ht="85.5">
      <c r="A4" s="18"/>
      <c r="B4" s="20"/>
      <c r="C4" s="15">
        <f>C3+10</f>
        <v>30</v>
      </c>
      <c r="D4" s="19" t="s">
        <v>53</v>
      </c>
      <c r="E4" s="15">
        <v>47</v>
      </c>
      <c r="F4" s="16" t="s">
        <v>49</v>
      </c>
      <c r="G4" s="19" t="s">
        <v>60</v>
      </c>
      <c r="H4" s="37">
        <f t="shared" si="0"/>
        <v>39</v>
      </c>
      <c r="I4" s="19"/>
      <c r="J4" s="28">
        <v>0</v>
      </c>
      <c r="K4" s="17">
        <v>0.23</v>
      </c>
      <c r="L4" s="39">
        <v>2</v>
      </c>
      <c r="M4" s="40">
        <f t="shared" si="1"/>
        <v>0</v>
      </c>
      <c r="N4" s="40">
        <f t="shared" si="2"/>
        <v>0</v>
      </c>
      <c r="O4" s="43" t="str">
        <f>_xlfn.CONCAT("W okresie jednego roku wykonawca zobowiązany jest do przeprowadzenia przeglądu ",E4," elementów", " (",E4*2, " elementów w okresie obowiązywania umowy)")</f>
        <v>W okresie jednego roku wykonawca zobowiązany jest do przeprowadzenia przeglądu 47 elementów (94 elementów w okresie obowiązywania umowy)</v>
      </c>
    </row>
    <row r="5" spans="1:32" ht="85.5">
      <c r="A5" s="18"/>
      <c r="B5" s="20"/>
      <c r="C5" s="15">
        <f t="shared" ref="C5:C10" si="3">C4+10</f>
        <v>40</v>
      </c>
      <c r="D5" s="19" t="s">
        <v>54</v>
      </c>
      <c r="E5" s="15">
        <v>22</v>
      </c>
      <c r="F5" s="16" t="s">
        <v>49</v>
      </c>
      <c r="G5" s="19" t="s">
        <v>61</v>
      </c>
      <c r="H5" s="37">
        <f t="shared" si="0"/>
        <v>38</v>
      </c>
      <c r="I5" s="19"/>
      <c r="J5" s="28">
        <v>0</v>
      </c>
      <c r="K5" s="17">
        <v>0.23</v>
      </c>
      <c r="L5" s="39">
        <v>2</v>
      </c>
      <c r="M5" s="40">
        <f t="shared" si="1"/>
        <v>0</v>
      </c>
      <c r="N5" s="40">
        <f t="shared" si="2"/>
        <v>0</v>
      </c>
      <c r="O5" s="43" t="str">
        <f t="shared" ref="O5:O10" si="4">_xlfn.CONCAT("W okresie jednego roku wykonawca zobowiązany jest do przeprowadzenia przeglądu ",E5," elementów", " (",E5*2, " elementów w okresie obowiązywania umowy)")</f>
        <v>W okresie jednego roku wykonawca zobowiązany jest do przeprowadzenia przeglądu 22 elementów (44 elementów w okresie obowiązywania umowy)</v>
      </c>
    </row>
    <row r="6" spans="1:32" ht="85.5">
      <c r="A6" s="18"/>
      <c r="B6" s="20"/>
      <c r="C6" s="15">
        <f t="shared" si="3"/>
        <v>50</v>
      </c>
      <c r="D6" s="19" t="s">
        <v>55</v>
      </c>
      <c r="E6" s="15">
        <v>68</v>
      </c>
      <c r="F6" s="16" t="s">
        <v>49</v>
      </c>
      <c r="G6" s="19" t="s">
        <v>62</v>
      </c>
      <c r="H6" s="37">
        <f t="shared" si="0"/>
        <v>34</v>
      </c>
      <c r="I6" s="19"/>
      <c r="J6" s="28">
        <v>0</v>
      </c>
      <c r="K6" s="17">
        <v>0.23</v>
      </c>
      <c r="L6" s="39">
        <v>2</v>
      </c>
      <c r="M6" s="40">
        <f t="shared" si="1"/>
        <v>0</v>
      </c>
      <c r="N6" s="40">
        <f t="shared" si="2"/>
        <v>0</v>
      </c>
      <c r="O6" s="43" t="str">
        <f t="shared" si="4"/>
        <v>W okresie jednego roku wykonawca zobowiązany jest do przeprowadzenia przeglądu 68 elementów (136 elementów w okresie obowiązywania umowy)</v>
      </c>
    </row>
    <row r="7" spans="1:32" ht="85.5">
      <c r="A7" s="18"/>
      <c r="B7" s="20"/>
      <c r="C7" s="15">
        <f t="shared" si="3"/>
        <v>60</v>
      </c>
      <c r="D7" s="19" t="s">
        <v>56</v>
      </c>
      <c r="E7" s="15">
        <v>86</v>
      </c>
      <c r="F7" s="16" t="s">
        <v>49</v>
      </c>
      <c r="G7" s="19" t="s">
        <v>63</v>
      </c>
      <c r="H7" s="37">
        <f t="shared" si="0"/>
        <v>40</v>
      </c>
      <c r="I7" s="19"/>
      <c r="J7" s="28">
        <v>0</v>
      </c>
      <c r="K7" s="17">
        <v>0.23</v>
      </c>
      <c r="L7" s="39">
        <v>2</v>
      </c>
      <c r="M7" s="40">
        <f t="shared" si="1"/>
        <v>0</v>
      </c>
      <c r="N7" s="40">
        <f t="shared" si="2"/>
        <v>0</v>
      </c>
      <c r="O7" s="43" t="str">
        <f t="shared" si="4"/>
        <v>W okresie jednego roku wykonawca zobowiązany jest do przeprowadzenia przeglądu 86 elementów (172 elementów w okresie obowiązywania umowy)</v>
      </c>
    </row>
    <row r="8" spans="1:32" ht="85.5">
      <c r="A8" s="18"/>
      <c r="B8" s="20"/>
      <c r="C8" s="15">
        <f t="shared" si="3"/>
        <v>70</v>
      </c>
      <c r="D8" s="19" t="s">
        <v>57</v>
      </c>
      <c r="E8" s="15">
        <v>75</v>
      </c>
      <c r="F8" s="16" t="s">
        <v>49</v>
      </c>
      <c r="G8" s="19" t="s">
        <v>64</v>
      </c>
      <c r="H8" s="37">
        <f t="shared" si="0"/>
        <v>25</v>
      </c>
      <c r="I8" s="19"/>
      <c r="J8" s="28">
        <v>0</v>
      </c>
      <c r="K8" s="17">
        <v>0.23</v>
      </c>
      <c r="L8" s="39">
        <v>2</v>
      </c>
      <c r="M8" s="40">
        <f t="shared" si="1"/>
        <v>0</v>
      </c>
      <c r="N8" s="40">
        <f t="shared" si="2"/>
        <v>0</v>
      </c>
      <c r="O8" s="43" t="str">
        <f t="shared" si="4"/>
        <v>W okresie jednego roku wykonawca zobowiązany jest do przeprowadzenia przeglądu 75 elementów (150 elementów w okresie obowiązywania umowy)</v>
      </c>
    </row>
    <row r="9" spans="1:32" ht="85.5">
      <c r="A9" s="18"/>
      <c r="B9" s="20"/>
      <c r="C9" s="15">
        <f t="shared" si="3"/>
        <v>80</v>
      </c>
      <c r="D9" s="19" t="s">
        <v>58</v>
      </c>
      <c r="E9" s="15">
        <v>56</v>
      </c>
      <c r="F9" s="16" t="s">
        <v>49</v>
      </c>
      <c r="G9" s="19" t="s">
        <v>65</v>
      </c>
      <c r="H9" s="37">
        <f t="shared" si="0"/>
        <v>25</v>
      </c>
      <c r="I9" s="19"/>
      <c r="J9" s="28">
        <v>0</v>
      </c>
      <c r="K9" s="17">
        <v>0.23</v>
      </c>
      <c r="L9" s="39">
        <v>2</v>
      </c>
      <c r="M9" s="40">
        <f t="shared" si="1"/>
        <v>0</v>
      </c>
      <c r="N9" s="40">
        <f t="shared" si="2"/>
        <v>0</v>
      </c>
      <c r="O9" s="43" t="str">
        <f t="shared" si="4"/>
        <v>W okresie jednego roku wykonawca zobowiązany jest do przeprowadzenia przeglądu 56 elementów (112 elementów w okresie obowiązywania umowy)</v>
      </c>
    </row>
    <row r="10" spans="1:32" ht="85.5">
      <c r="A10" s="18"/>
      <c r="B10" s="20"/>
      <c r="C10" s="15">
        <f t="shared" si="3"/>
        <v>90</v>
      </c>
      <c r="D10" s="19" t="s">
        <v>59</v>
      </c>
      <c r="E10" s="15">
        <v>44</v>
      </c>
      <c r="F10" s="16" t="s">
        <v>49</v>
      </c>
      <c r="G10" s="19" t="s">
        <v>66</v>
      </c>
      <c r="H10" s="37">
        <f t="shared" si="0"/>
        <v>26</v>
      </c>
      <c r="I10" s="19"/>
      <c r="J10" s="28">
        <v>0</v>
      </c>
      <c r="K10" s="17">
        <v>0.23</v>
      </c>
      <c r="L10" s="39">
        <v>2</v>
      </c>
      <c r="M10" s="40">
        <f t="shared" si="1"/>
        <v>0</v>
      </c>
      <c r="N10" s="40">
        <f t="shared" si="2"/>
        <v>0</v>
      </c>
      <c r="O10" s="43" t="str">
        <f t="shared" si="4"/>
        <v>W okresie jednego roku wykonawca zobowiązany jest do przeprowadzenia przeglądu 44 elementów (88 elementów w okresie obowiązywania umowy)</v>
      </c>
    </row>
    <row r="11" spans="1:32" ht="23.25" customHeight="1">
      <c r="A11" s="30"/>
      <c r="B11" s="29"/>
      <c r="C11" s="31"/>
      <c r="D11" s="30"/>
      <c r="E11" s="31"/>
      <c r="F11" s="32"/>
      <c r="G11" s="33"/>
      <c r="H11" s="33"/>
      <c r="I11" s="29"/>
      <c r="J11" s="34"/>
      <c r="K11" s="35"/>
      <c r="L11" s="35"/>
      <c r="M11" s="36"/>
      <c r="N11" s="36"/>
      <c r="O11" s="44"/>
    </row>
    <row r="12" spans="1:32" ht="19.5" customHeight="1" thickBot="1">
      <c r="A12" s="30"/>
      <c r="B12" s="29"/>
      <c r="C12" s="31"/>
      <c r="D12" s="33"/>
      <c r="E12" s="31"/>
      <c r="F12" s="32"/>
      <c r="G12" s="33"/>
      <c r="H12" s="33"/>
      <c r="I12" s="29"/>
      <c r="J12" s="34"/>
      <c r="K12" s="35"/>
      <c r="L12" s="35"/>
      <c r="M12" s="36"/>
      <c r="N12" s="36"/>
      <c r="O12" s="45"/>
    </row>
    <row r="13" spans="1:32" ht="45.75" customHeight="1" thickBot="1">
      <c r="A13" s="60" t="s">
        <v>50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38"/>
      <c r="M13" s="41">
        <f>SUM(M2:M12)</f>
        <v>0</v>
      </c>
      <c r="N13" s="41">
        <f>SUM(N2:N12)</f>
        <v>0</v>
      </c>
      <c r="O13" s="29"/>
    </row>
    <row r="15" spans="1:32" ht="15" customHeight="1" thickBot="1"/>
    <row r="16" spans="1:32" ht="21" customHeight="1" thickBot="1">
      <c r="A16" s="62" t="s">
        <v>75</v>
      </c>
      <c r="B16" s="63"/>
      <c r="C16" s="63"/>
      <c r="D16" s="63"/>
      <c r="E16" s="46" t="s">
        <v>76</v>
      </c>
      <c r="F16" s="47" t="s">
        <v>77</v>
      </c>
    </row>
    <row r="17" spans="1:6" ht="23.25" customHeight="1">
      <c r="A17" s="64" t="s">
        <v>78</v>
      </c>
      <c r="B17" s="65"/>
      <c r="C17" s="65"/>
      <c r="D17" s="65"/>
      <c r="E17" s="48">
        <f>SUM(M4:M10)</f>
        <v>0</v>
      </c>
      <c r="F17" s="49">
        <f>SUM(N4:N10)</f>
        <v>0</v>
      </c>
    </row>
    <row r="18" spans="1:6" ht="51.75" customHeight="1">
      <c r="A18" s="66" t="s">
        <v>79</v>
      </c>
      <c r="B18" s="67"/>
      <c r="C18" s="67"/>
      <c r="D18" s="67"/>
      <c r="E18" s="50">
        <f>M2</f>
        <v>0</v>
      </c>
      <c r="F18" s="51">
        <f>N2</f>
        <v>0</v>
      </c>
    </row>
    <row r="19" spans="1:6" ht="49.5" customHeight="1" thickBot="1">
      <c r="A19" s="68" t="s">
        <v>80</v>
      </c>
      <c r="B19" s="69"/>
      <c r="C19" s="69"/>
      <c r="D19" s="69"/>
      <c r="E19" s="52">
        <f>M3</f>
        <v>0</v>
      </c>
      <c r="F19" s="53">
        <f>N3</f>
        <v>0</v>
      </c>
    </row>
  </sheetData>
  <sheetProtection formatColumns="0" formatRows="0"/>
  <mergeCells count="5">
    <mergeCell ref="A13:K13"/>
    <mergeCell ref="A16:D16"/>
    <mergeCell ref="A17:D17"/>
    <mergeCell ref="A18:D18"/>
    <mergeCell ref="A19:D19"/>
  </mergeCells>
  <pageMargins left="0.7" right="0.7" top="0.75" bottom="0.75" header="0.3" footer="0.3"/>
  <pageSetup paperSize="9" scale="40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3" customFormat="1" ht="15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2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7" t="s">
        <v>4</v>
      </c>
      <c r="B7" s="59"/>
      <c r="C7" s="57" t="s">
        <v>36</v>
      </c>
      <c r="D7" s="58"/>
      <c r="E7" s="58"/>
      <c r="F7" s="58"/>
      <c r="G7" s="58"/>
      <c r="H7" s="59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Sylwia Lempart</cp:lastModifiedBy>
  <cp:revision/>
  <cp:lastPrinted>2025-12-10T12:51:55Z</cp:lastPrinted>
  <dcterms:created xsi:type="dcterms:W3CDTF">2025-02-28T00:00:00Z</dcterms:created>
  <dcterms:modified xsi:type="dcterms:W3CDTF">2025-12-10T12:51:56Z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