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żena.Jurowska\Desktop\Przetargi Marzena Kurek 2026\491 Usługa konserwacji, przeglądu i napraw technicznych środków zabezpieczenia pp\"/>
    </mc:Choice>
  </mc:AlternateContent>
  <xr:revisionPtr revIDLastSave="0" documentId="8_{BF411342-024D-44DD-99CC-1FA7B43AE466}" xr6:coauthVersionLast="47" xr6:coauthVersionMax="47" xr10:uidLastSave="{00000000-0000-0000-0000-000000000000}"/>
  <bookViews>
    <workbookView xWindow="-120" yWindow="-120" windowWidth="29040" windowHeight="15720" tabRatio="601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Fields">#REF!</definedName>
    <definedName name="Instructions">#REF!</definedName>
    <definedName name="_xlnm.Print_Area" localSheetId="2">'Dane pozycji'!$A$1:$K$70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0" i="6" l="1"/>
  <c r="J51" i="6"/>
  <c r="J52" i="6"/>
  <c r="J54" i="6"/>
  <c r="J55" i="6"/>
  <c r="J56" i="6"/>
  <c r="J57" i="6"/>
  <c r="J58" i="6"/>
  <c r="J59" i="6"/>
  <c r="I52" i="6"/>
  <c r="I53" i="6"/>
  <c r="J53" i="6" s="1"/>
  <c r="I54" i="6"/>
  <c r="I55" i="6"/>
  <c r="I56" i="6"/>
  <c r="I57" i="6"/>
  <c r="B55" i="6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I6" i="6" l="1"/>
  <c r="J6" i="6" s="1"/>
  <c r="I7" i="6"/>
  <c r="J7" i="6" s="1"/>
  <c r="I8" i="6"/>
  <c r="J8" i="6" s="1"/>
  <c r="I9" i="6"/>
  <c r="J9" i="6" s="1"/>
  <c r="I10" i="6"/>
  <c r="J10" i="6" s="1"/>
  <c r="I11" i="6"/>
  <c r="J11" i="6" s="1"/>
  <c r="I12" i="6"/>
  <c r="J12" i="6" s="1"/>
  <c r="I13" i="6"/>
  <c r="J13" i="6" s="1"/>
  <c r="I14" i="6"/>
  <c r="J14" i="6" s="1"/>
  <c r="I15" i="6"/>
  <c r="J15" i="6" s="1"/>
  <c r="I16" i="6"/>
  <c r="J16" i="6" s="1"/>
  <c r="I17" i="6"/>
  <c r="J17" i="6" s="1"/>
  <c r="I18" i="6"/>
  <c r="J18" i="6" s="1"/>
  <c r="I19" i="6"/>
  <c r="J19" i="6" s="1"/>
  <c r="I20" i="6"/>
  <c r="J20" i="6" s="1"/>
  <c r="I21" i="6"/>
  <c r="J21" i="6" s="1"/>
  <c r="I22" i="6"/>
  <c r="J22" i="6" s="1"/>
  <c r="I23" i="6"/>
  <c r="J23" i="6" s="1"/>
  <c r="I24" i="6"/>
  <c r="J24" i="6" s="1"/>
  <c r="I25" i="6"/>
  <c r="J25" i="6" s="1"/>
  <c r="I26" i="6"/>
  <c r="J26" i="6" s="1"/>
  <c r="I27" i="6"/>
  <c r="J27" i="6" s="1"/>
  <c r="I28" i="6"/>
  <c r="J28" i="6" s="1"/>
  <c r="I29" i="6"/>
  <c r="J29" i="6" s="1"/>
  <c r="I30" i="6"/>
  <c r="J30" i="6" s="1"/>
  <c r="I31" i="6"/>
  <c r="J31" i="6" s="1"/>
  <c r="I32" i="6"/>
  <c r="J32" i="6" s="1"/>
  <c r="I33" i="6"/>
  <c r="J33" i="6" s="1"/>
  <c r="I34" i="6"/>
  <c r="J34" i="6" s="1"/>
  <c r="I35" i="6"/>
  <c r="J35" i="6" s="1"/>
  <c r="I36" i="6"/>
  <c r="J36" i="6" s="1"/>
  <c r="I37" i="6"/>
  <c r="J37" i="6" s="1"/>
  <c r="I38" i="6"/>
  <c r="J38" i="6" s="1"/>
  <c r="I39" i="6"/>
  <c r="J39" i="6" s="1"/>
  <c r="I40" i="6"/>
  <c r="J40" i="6" s="1"/>
  <c r="I41" i="6"/>
  <c r="J41" i="6" s="1"/>
  <c r="I42" i="6"/>
  <c r="J42" i="6" s="1"/>
  <c r="I43" i="6"/>
  <c r="J43" i="6" s="1"/>
  <c r="I44" i="6"/>
  <c r="J44" i="6" s="1"/>
  <c r="I45" i="6"/>
  <c r="J45" i="6" s="1"/>
  <c r="I46" i="6"/>
  <c r="J46" i="6" s="1"/>
  <c r="I47" i="6"/>
  <c r="J47" i="6" s="1"/>
  <c r="I48" i="6"/>
  <c r="J48" i="6" s="1"/>
  <c r="I49" i="6"/>
  <c r="J49" i="6" s="1"/>
  <c r="I50" i="6"/>
  <c r="I51" i="6"/>
  <c r="I58" i="6"/>
  <c r="I59" i="6"/>
  <c r="I60" i="6"/>
  <c r="J60" i="6" s="1"/>
  <c r="I61" i="6"/>
  <c r="J61" i="6" s="1"/>
  <c r="J62" i="6"/>
  <c r="J63" i="6"/>
  <c r="J64" i="6" l="1"/>
  <c r="J65" i="6"/>
  <c r="I5" i="6"/>
  <c r="J5" i="6" s="1"/>
  <c r="J66" i="6" l="1"/>
  <c r="I68" i="6"/>
  <c r="J68" i="6" s="1"/>
</calcChain>
</file>

<file path=xl/sharedStrings.xml><?xml version="1.0" encoding="utf-8"?>
<sst xmlns="http://schemas.openxmlformats.org/spreadsheetml/2006/main" count="292" uniqueCount="132">
  <si>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</si>
  <si>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</si>
  <si>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</si>
  <si>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</si>
  <si>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</si>
  <si>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</si>
  <si>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</si>
  <si>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</si>
  <si>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</si>
  <si>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</si>
  <si>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</si>
  <si>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</si>
  <si>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</si>
  <si>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</si>
  <si>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</si>
  <si>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</si>
  <si>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</si>
  <si>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</si>
  <si>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</si>
  <si>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</si>
  <si>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</si>
  <si>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</si>
  <si>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</si>
  <si>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</si>
  <si>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</si>
  <si>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</si>
  <si>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</si>
  <si>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</si>
  <si>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</si>
  <si>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</si>
  <si>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</si>
  <si>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</si>
  <si>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</si>
  <si>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</si>
  <si>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</si>
  <si>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</si>
  <si>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</si>
  <si>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</si>
  <si>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Liczba szacunkowa</t>
  </si>
  <si>
    <t>Akumulator 12V/ 1.3 Ah</t>
  </si>
  <si>
    <t>31430000-7</t>
  </si>
  <si>
    <t>Akumulator 12V/ 2.2 Ah</t>
  </si>
  <si>
    <t>Akumulator 12V/ 3.2 Ah</t>
  </si>
  <si>
    <t>Akumulator 12V/ 5 Ah</t>
  </si>
  <si>
    <t>Akumulator 12V/ 7 Ah</t>
  </si>
  <si>
    <t>Akumulator 12V/ 12Ah</t>
  </si>
  <si>
    <t>Akumulator 12V/ 18Ah</t>
  </si>
  <si>
    <t>Akumulator 12V/ 26Ah</t>
  </si>
  <si>
    <t>Akumulator 12V/ 40Ah</t>
  </si>
  <si>
    <t>31625200-5</t>
  </si>
  <si>
    <t>Centrala oddymiana 24 V D+H 4A</t>
  </si>
  <si>
    <t>Centrala oddymiana 24 V D+H 16A</t>
  </si>
  <si>
    <t>Centrala oddymiana 24 V D+H 32A</t>
  </si>
  <si>
    <t>Centrala oddymiana 24 V Mercor 8A</t>
  </si>
  <si>
    <t>Centrala oddymiana 24 V Mercor 16A</t>
  </si>
  <si>
    <t>Centrala oddymiana 24 V AFG 8A</t>
  </si>
  <si>
    <t>Centrala oddymiana 24 V AFG 16A</t>
  </si>
  <si>
    <t>Centrala oddymiana 24 V UCS6000 8A</t>
  </si>
  <si>
    <t>31625100-4</t>
  </si>
  <si>
    <t>Uniwersalna czujka analogowa do wykrywania dymu DOR 40</t>
  </si>
  <si>
    <t>system pożarowy Polon seria 4000</t>
  </si>
  <si>
    <t xml:space="preserve">system pożarowy Polon seria 4000 </t>
  </si>
  <si>
    <t xml:space="preserve">system pożarowy Polon seria 6000 </t>
  </si>
  <si>
    <t>Czujka optyczno-termiczna FAP 425</t>
  </si>
  <si>
    <t>system pożarowy BOSCH FPA</t>
  </si>
  <si>
    <t>Czujka optyczno-termiczna O2T IQ8</t>
  </si>
  <si>
    <t>system pożarowy ESSER</t>
  </si>
  <si>
    <t>Czujka optyczna IQ8</t>
  </si>
  <si>
    <t>system pożarowy Aritech</t>
  </si>
  <si>
    <t>Czujka wielosensorowa MTD 533X</t>
  </si>
  <si>
    <t>system pożarowy Schrack Integral</t>
  </si>
  <si>
    <t xml:space="preserve">Czujka optyczna DP2061 </t>
  </si>
  <si>
    <t>Gniazdo czujki DP 2061</t>
  </si>
  <si>
    <t>Gniazdo do mocowania czujek G-40</t>
  </si>
  <si>
    <t xml:space="preserve">system pożarowy Polon </t>
  </si>
  <si>
    <t>Moduł wej/wyj EKS 4001</t>
  </si>
  <si>
    <t>Moduł wej/wyj EBK 4G/2REL</t>
  </si>
  <si>
    <t>Moduł wej/wyj BX-O2I4</t>
  </si>
  <si>
    <t>Przycisk oddymiania PO 63</t>
  </si>
  <si>
    <t>Przycisk oddymiania RT 45</t>
  </si>
  <si>
    <t>system oddymiania Polon</t>
  </si>
  <si>
    <t>system oddymiania D+H</t>
  </si>
  <si>
    <t>Ręczny ostrzegacz pożarowy ROP</t>
  </si>
  <si>
    <t>Siłownik 24V do drzwi napowietrzających DDS 500</t>
  </si>
  <si>
    <t>Zasilacz pożarowy 240V -12V 5A</t>
  </si>
  <si>
    <t>Zawór butli instalacji gaśniczej KD-200</t>
  </si>
  <si>
    <t>Uwagi</t>
  </si>
  <si>
    <t>Grupa materiałowa (kod CPV)</t>
  </si>
  <si>
    <t>RH</t>
  </si>
  <si>
    <t>SZT</t>
  </si>
  <si>
    <t>SUMA Netto</t>
  </si>
  <si>
    <t>Gaśnica proszkowa ABC 4 kg</t>
  </si>
  <si>
    <t>Gaśnica proszkowa ABC 6 kg</t>
  </si>
  <si>
    <t>35111320-4</t>
  </si>
  <si>
    <t>Gaśnica śniegowa CO2 5kg</t>
  </si>
  <si>
    <t>Remont gaśnicy proszkowej ABC 6 kg</t>
  </si>
  <si>
    <t>Utylizacja gaśnicy proszkowej ABC 6 kg</t>
  </si>
  <si>
    <t>Przegląd gaśnicy proszkowej ABC 6 kg</t>
  </si>
  <si>
    <t>Przegląd gaśnicy śniegowej CO2 5kg</t>
  </si>
  <si>
    <t>Przegląd gaśnicy samochodowej</t>
  </si>
  <si>
    <t>Adresowalna uniwersalna czujka ciepła TUN 6043</t>
  </si>
  <si>
    <t>Naścienno-sufitowy głośnik dźwiękowego systemu ostrzegania DSO</t>
  </si>
  <si>
    <t>Gaśnica samochodowa 1 kg</t>
  </si>
  <si>
    <t>-</t>
  </si>
  <si>
    <t>Adresowalna optyczna czujka dymu DOR 4043</t>
  </si>
  <si>
    <t>Adresowalna czujka multisensorowa DOT 6043</t>
  </si>
  <si>
    <t>Adresowalna czujka multisensorowa DOT 6046</t>
  </si>
  <si>
    <t>Siłownik 24V do klap oddymiających KA 35/500</t>
  </si>
  <si>
    <t>Siłownik 24V do klap oddymiających ZA 85/800</t>
  </si>
  <si>
    <t>Roboczogodzina (programowanie i konfiguracja elementów)</t>
  </si>
  <si>
    <t>Roboczogodzina (prace instalacyjne)</t>
  </si>
  <si>
    <t>Docelowy materiał dostawcy
(Należy wpisać nazwę własną/markę i producenta zaoferowanego produktu)</t>
  </si>
  <si>
    <r>
      <t xml:space="preserve">Proponowany materiał do umowy </t>
    </r>
    <r>
      <rPr>
        <sz val="11"/>
        <rFont val="Arial"/>
        <family val="2"/>
        <charset val="238"/>
      </rPr>
      <t>(wnioskowany przez AGH)</t>
    </r>
  </si>
  <si>
    <r>
      <t xml:space="preserve">Cena netto 
</t>
    </r>
    <r>
      <rPr>
        <sz val="11"/>
        <rFont val="Arial"/>
        <family val="2"/>
        <charset val="238"/>
      </rPr>
      <t xml:space="preserve"> pozycji umowy</t>
    </r>
  </si>
  <si>
    <t>Poz. wg SAP</t>
  </si>
  <si>
    <t xml:space="preserve">Podstawowa jednostka miary materiału/indeksu
</t>
  </si>
  <si>
    <t>Pozostałe mater. i urządz. SSP</t>
  </si>
  <si>
    <t>%</t>
  </si>
  <si>
    <t>zał. 1B - kalkulacja - MATERIAŁY I ROBOCIZNA</t>
  </si>
  <si>
    <t>Utylizacja gaśnicy proszkowej ABC do 4 kg</t>
  </si>
  <si>
    <t>Remont gaśnicy proszkowej ABC do 4 kg</t>
  </si>
  <si>
    <t>Przegląd gaśnicy proszkowej ABC do 4 kg</t>
  </si>
  <si>
    <t>Gaśnica proszkowa ABC 2 kg</t>
  </si>
  <si>
    <t>Utylizacja gaśnicy śniegowej CO2 do 5 kg</t>
  </si>
  <si>
    <t>Poz. 10-440 - cena zawiera utylizację starej części</t>
  </si>
  <si>
    <t>Remont gaśnicy śniegowej CO2 do 5kg</t>
  </si>
  <si>
    <t>Wartość netto zł</t>
  </si>
  <si>
    <t>Wartość brutto zł</t>
  </si>
  <si>
    <t>Właściwa stawka VAT</t>
  </si>
  <si>
    <t>zł netto</t>
  </si>
  <si>
    <t>zł brutto</t>
  </si>
  <si>
    <t>dokument należy sporządzić w postaci elektronicznej i podpisać kwalifikowanym podpisem elektronicznym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</si>
</sst>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[$zł-415]_-;\-* #,##0.00\ [$zł-415]_-;_-* &quot;-&quot;??\ [$zł-415]_-;_-@_-"/>
  </numFmts>
  <fonts count="42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b/>
      <sz val="14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u/>
      <sz val="10"/>
      <color theme="10"/>
      <name val="Arial"/>
      <family val="2"/>
      <charset val="238"/>
    </font>
    <font>
      <b/>
      <sz val="11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4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67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</cellStyleXfs>
  <cellXfs count="61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3" fontId="24" fillId="0" borderId="0" xfId="65" applyFont="1" applyFill="1" applyAlignment="1" applyProtection="1">
      <alignment vertical="center"/>
      <protection locked="0"/>
    </xf>
    <xf numFmtId="0" fontId="27" fillId="0" borderId="14" xfId="0" applyFont="1" applyBorder="1" applyAlignment="1" applyProtection="1">
      <alignment vertical="center"/>
      <protection locked="0"/>
    </xf>
    <xf numFmtId="0" fontId="27" fillId="0" borderId="15" xfId="0" applyFont="1" applyBorder="1" applyAlignment="1" applyProtection="1">
      <alignment vertical="center"/>
      <protection locked="0"/>
    </xf>
    <xf numFmtId="0" fontId="27" fillId="0" borderId="15" xfId="0" applyFont="1" applyBorder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>
      <alignment vertical="center"/>
    </xf>
    <xf numFmtId="0" fontId="31" fillId="0" borderId="10" xfId="7" applyNumberFormat="1" applyFont="1" applyFill="1" applyBorder="1" applyAlignment="1" applyProtection="1">
      <alignment horizontal="center" vertical="center" wrapText="1"/>
    </xf>
    <xf numFmtId="0" fontId="31" fillId="0" borderId="10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vertical="center"/>
    </xf>
    <xf numFmtId="0" fontId="33" fillId="0" borderId="10" xfId="43" applyFont="1" applyBorder="1" applyAlignment="1" applyProtection="1">
      <alignment horizontal="left" vertical="center" wrapText="1"/>
      <protection locked="0"/>
    </xf>
    <xf numFmtId="0" fontId="24" fillId="0" borderId="10" xfId="0" applyFont="1" applyBorder="1" applyAlignment="1" applyProtection="1">
      <alignment horizontal="center" vertical="center"/>
      <protection locked="0"/>
    </xf>
    <xf numFmtId="0" fontId="34" fillId="0" borderId="10" xfId="43" applyFont="1" applyBorder="1" applyAlignment="1" applyProtection="1">
      <alignment horizontal="left" vertical="center" wrapText="1"/>
      <protection locked="0"/>
    </xf>
    <xf numFmtId="0" fontId="34" fillId="0" borderId="10" xfId="43" applyFont="1" applyBorder="1" applyAlignment="1" applyProtection="1">
      <alignment horizontal="center" vertical="center" wrapText="1"/>
      <protection locked="0"/>
    </xf>
    <xf numFmtId="9" fontId="24" fillId="0" borderId="10" xfId="0" applyNumberFormat="1" applyFont="1" applyBorder="1" applyAlignment="1" applyProtection="1">
      <alignment vertical="center"/>
      <protection locked="0"/>
    </xf>
    <xf numFmtId="0" fontId="35" fillId="0" borderId="10" xfId="42" applyNumberFormat="1" applyFont="1" applyFill="1" applyBorder="1" applyAlignment="1" applyProtection="1">
      <alignment horizontal="center" vertical="center"/>
      <protection locked="0"/>
    </xf>
    <xf numFmtId="0" fontId="24" fillId="0" borderId="10" xfId="0" applyFont="1" applyBorder="1" applyAlignment="1" applyProtection="1">
      <alignment vertical="center"/>
      <protection locked="0"/>
    </xf>
    <xf numFmtId="0" fontId="24" fillId="0" borderId="10" xfId="0" applyFont="1" applyBorder="1" applyAlignment="1" applyProtection="1">
      <alignment horizontal="center" vertical="center" wrapText="1"/>
      <protection locked="0"/>
    </xf>
    <xf numFmtId="0" fontId="30" fillId="0" borderId="18" xfId="0" applyFont="1" applyBorder="1" applyAlignment="1">
      <alignment vertical="center"/>
    </xf>
    <xf numFmtId="0" fontId="33" fillId="0" borderId="17" xfId="43" applyFont="1" applyBorder="1" applyAlignment="1" applyProtection="1">
      <alignment horizontal="left" vertical="center" wrapText="1"/>
      <protection locked="0"/>
    </xf>
    <xf numFmtId="0" fontId="30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vertical="center" wrapText="1"/>
      <protection locked="0"/>
    </xf>
    <xf numFmtId="0" fontId="30" fillId="0" borderId="0" xfId="0" applyFont="1" applyAlignment="1" applyProtection="1">
      <alignment vertical="center"/>
      <protection locked="0"/>
    </xf>
    <xf numFmtId="43" fontId="27" fillId="0" borderId="16" xfId="65" applyFont="1" applyFill="1" applyBorder="1" applyAlignment="1" applyProtection="1">
      <alignment vertical="center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44" fontId="37" fillId="0" borderId="0" xfId="0" applyNumberFormat="1" applyFont="1" applyAlignment="1" applyProtection="1">
      <alignment vertical="center"/>
      <protection locked="0"/>
    </xf>
    <xf numFmtId="0" fontId="38" fillId="0" borderId="10" xfId="0" applyFont="1" applyBorder="1" applyAlignment="1">
      <alignment horizontal="center" vertical="center" wrapText="1"/>
    </xf>
    <xf numFmtId="0" fontId="34" fillId="37" borderId="10" xfId="43" applyFont="1" applyFill="1" applyBorder="1" applyAlignment="1" applyProtection="1">
      <alignment horizontal="center" vertical="center" wrapText="1"/>
      <protection locked="0"/>
    </xf>
    <xf numFmtId="0" fontId="30" fillId="0" borderId="19" xfId="0" applyFont="1" applyBorder="1" applyAlignment="1" applyProtection="1">
      <alignment horizontal="center" vertical="center"/>
      <protection locked="0"/>
    </xf>
    <xf numFmtId="0" fontId="30" fillId="0" borderId="20" xfId="0" applyFont="1" applyBorder="1" applyAlignment="1" applyProtection="1">
      <alignment horizontal="left" vertical="center" wrapText="1"/>
      <protection locked="0"/>
    </xf>
    <xf numFmtId="9" fontId="24" fillId="0" borderId="10" xfId="0" applyNumberFormat="1" applyFont="1" applyBorder="1" applyAlignment="1" applyProtection="1">
      <alignment horizontal="center" vertical="center"/>
      <protection locked="0"/>
    </xf>
    <xf numFmtId="43" fontId="24" fillId="38" borderId="10" xfId="65" applyFont="1" applyFill="1" applyBorder="1" applyAlignment="1" applyProtection="1">
      <alignment horizontal="center" vertical="center" wrapText="1"/>
      <protection locked="0"/>
    </xf>
    <xf numFmtId="0" fontId="34" fillId="38" borderId="10" xfId="43" applyFont="1" applyFill="1" applyBorder="1" applyAlignment="1" applyProtection="1">
      <alignment horizontal="center" vertical="center" wrapText="1"/>
      <protection locked="0"/>
    </xf>
    <xf numFmtId="43" fontId="30" fillId="0" borderId="10" xfId="65" applyFont="1" applyFill="1" applyBorder="1" applyAlignment="1" applyProtection="1">
      <alignment vertical="center"/>
      <protection locked="0"/>
    </xf>
    <xf numFmtId="164" fontId="24" fillId="0" borderId="10" xfId="66" applyNumberFormat="1" applyFont="1" applyFill="1" applyBorder="1" applyAlignment="1" applyProtection="1">
      <alignment horizontal="center" vertical="center" wrapText="1"/>
      <protection locked="0"/>
    </xf>
    <xf numFmtId="0" fontId="36" fillId="0" borderId="0" xfId="0" applyFont="1" applyAlignment="1" applyProtection="1">
      <alignment horizontal="center"/>
      <protection locked="0"/>
    </xf>
    <xf numFmtId="0" fontId="30" fillId="0" borderId="18" xfId="0" applyFont="1" applyBorder="1" applyAlignment="1" applyProtection="1">
      <alignment horizontal="center"/>
      <protection locked="0"/>
    </xf>
    <xf numFmtId="0" fontId="40" fillId="0" borderId="0" xfId="0" applyFont="1" applyAlignment="1" applyProtection="1">
      <alignment horizontal="left" vertical="center"/>
      <protection locked="0"/>
    </xf>
    <xf numFmtId="0" fontId="40" fillId="0" borderId="0" xfId="0" applyFont="1" applyAlignment="1" applyProtection="1">
      <alignment vertical="center"/>
      <protection locked="0"/>
    </xf>
    <xf numFmtId="0" fontId="40" fillId="0" borderId="0" xfId="0" applyFont="1" applyAlignment="1" applyProtection="1">
      <alignment horizontal="center" vertical="center"/>
      <protection locked="0"/>
    </xf>
    <xf numFmtId="0" fontId="41" fillId="0" borderId="0" xfId="0" applyFont="1" applyAlignment="1" applyProtection="1">
      <alignment vertical="center"/>
      <protection locked="0"/>
    </xf>
    <xf numFmtId="0" fontId="39" fillId="36" borderId="0" xfId="0" applyFont="1" applyFill="1" applyAlignment="1">
      <alignment horizontal="center" vertical="center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7">
    <cellStyle name="20% — akcent 1" xfId="19" builtinId="30" customBuiltin="1"/>
    <cellStyle name="20% — akcent 1 2" xfId="47" xr:uid="{00000000-0005-0000-0000-000001000000}"/>
    <cellStyle name="20% — akcent 2" xfId="23" builtinId="34" customBuiltin="1"/>
    <cellStyle name="20% — akcent 2 2" xfId="50" xr:uid="{00000000-0005-0000-0000-000003000000}"/>
    <cellStyle name="20% — akcent 3" xfId="27" builtinId="38" customBuiltin="1"/>
    <cellStyle name="20% — akcent 3 2" xfId="53" xr:uid="{00000000-0005-0000-0000-000005000000}"/>
    <cellStyle name="20% — akcent 4" xfId="31" builtinId="42" customBuiltin="1"/>
    <cellStyle name="20% — akcent 4 2" xfId="56" xr:uid="{00000000-0005-0000-0000-000007000000}"/>
    <cellStyle name="20% — akcent 5" xfId="35" builtinId="46" customBuiltin="1"/>
    <cellStyle name="20% — akcent 5 2" xfId="59" xr:uid="{00000000-0005-0000-0000-000009000000}"/>
    <cellStyle name="20% — akcent 6" xfId="39" builtinId="50" customBuiltin="1"/>
    <cellStyle name="20% — akcent 6 2" xfId="62" xr:uid="{00000000-0005-0000-0000-00000B000000}"/>
    <cellStyle name="40% — akcent 1" xfId="20" builtinId="31" customBuiltin="1"/>
    <cellStyle name="40% — akcent 1 2" xfId="48" xr:uid="{00000000-0005-0000-0000-00000D000000}"/>
    <cellStyle name="40% — akcent 2" xfId="24" builtinId="35" customBuiltin="1"/>
    <cellStyle name="40% — akcent 2 2" xfId="51" xr:uid="{00000000-0005-0000-0000-00000F000000}"/>
    <cellStyle name="40% — akcent 3" xfId="28" builtinId="39" customBuiltin="1"/>
    <cellStyle name="40% — akcent 3 2" xfId="54" xr:uid="{00000000-0005-0000-0000-000011000000}"/>
    <cellStyle name="40% — akcent 4" xfId="32" builtinId="43" customBuiltin="1"/>
    <cellStyle name="40% — akcent 4 2" xfId="57" xr:uid="{00000000-0005-0000-0000-000013000000}"/>
    <cellStyle name="40% — akcent 5" xfId="36" builtinId="47" customBuiltin="1"/>
    <cellStyle name="40% — akcent 5 2" xfId="60" xr:uid="{00000000-0005-0000-0000-000015000000}"/>
    <cellStyle name="40% — akcent 6" xfId="40" builtinId="51" customBuiltin="1"/>
    <cellStyle name="40% — akcent 6 2" xfId="63" xr:uid="{00000000-0005-0000-0000-000017000000}"/>
    <cellStyle name="60% — akcent 1" xfId="21" builtinId="32" customBuiltin="1"/>
    <cellStyle name="60% — akcent 1 2" xfId="49" xr:uid="{00000000-0005-0000-0000-000019000000}"/>
    <cellStyle name="60% — akcent 2" xfId="25" builtinId="36" customBuiltin="1"/>
    <cellStyle name="60% — akcent 2 2" xfId="52" xr:uid="{00000000-0005-0000-0000-00001B000000}"/>
    <cellStyle name="60% — akcent 3" xfId="29" builtinId="40" customBuiltin="1"/>
    <cellStyle name="60% — akcent 3 2" xfId="55" xr:uid="{00000000-0005-0000-0000-00001D000000}"/>
    <cellStyle name="60% — akcent 4" xfId="33" builtinId="44" customBuiltin="1"/>
    <cellStyle name="60% — akcent 4 2" xfId="58" xr:uid="{00000000-0005-0000-0000-00001F000000}"/>
    <cellStyle name="60% — akcent 5" xfId="37" builtinId="48" customBuiltin="1"/>
    <cellStyle name="60% — akcent 5 2" xfId="61" xr:uid="{00000000-0005-0000-0000-000021000000}"/>
    <cellStyle name="60% — akcent 6" xfId="41" builtinId="52" customBuiltin="1"/>
    <cellStyle name="60% — akcent 6 2" xfId="64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Dziesiętny" xfId="65" builtinId="3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00000000-0005-0000-0000-000036000000}"/>
    <cellStyle name="Obliczenia" xfId="11" builtinId="22" customBuiltin="1"/>
    <cellStyle name="Procentowy 2" xfId="44" xr:uid="{00000000-0005-0000-0000-000038000000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00000000-0005-0000-0000-00003E000000}"/>
    <cellStyle name="Walutowy" xfId="66" builtinId="4"/>
    <cellStyle name="Walutowy 2" xfId="45" xr:uid="{00000000-0005-0000-0000-00003F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s="3" customFormat="1" ht="15" customHeight="1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2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6" t="s">
        <v>4</v>
      </c>
      <c r="B7" s="58" t="s">
        <v>14</v>
      </c>
      <c r="C7" s="59"/>
      <c r="D7" s="59"/>
      <c r="E7" s="59"/>
      <c r="F7" s="59"/>
      <c r="G7" s="60"/>
    </row>
    <row r="8" spans="1:15" ht="15" customHeight="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</row>
  </sheetData>
  <sheetProtection sheet="1"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s="3" customFormat="1" ht="15" customHeight="1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2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6" t="s">
        <v>4</v>
      </c>
      <c r="B7" s="58" t="s">
        <v>26</v>
      </c>
      <c r="C7" s="60"/>
    </row>
    <row r="8" spans="1:15" ht="15" customHeight="1">
      <c r="A8" s="7" t="s">
        <v>27</v>
      </c>
      <c r="B8" s="7" t="s">
        <v>28</v>
      </c>
      <c r="C8" s="7" t="s">
        <v>29</v>
      </c>
    </row>
    <row r="9" spans="1:15" ht="15" customHeight="1">
      <c r="A9" s="9">
        <v>4600000001</v>
      </c>
      <c r="B9" s="4" t="s">
        <v>30</v>
      </c>
    </row>
    <row r="10" spans="1:15" ht="15" customHeight="1">
      <c r="A10" s="9">
        <v>4600000001</v>
      </c>
    </row>
    <row r="11" spans="1:15" ht="15" customHeight="1">
      <c r="A11" s="9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  <pageSetUpPr fitToPage="1"/>
  </sheetPr>
  <dimension ref="A2:AI86"/>
  <sheetViews>
    <sheetView tabSelected="1" topLeftCell="B1" zoomScale="85" zoomScaleNormal="85" zoomScaleSheetLayoutView="85" workbookViewId="0">
      <pane ySplit="4" topLeftCell="A65" activePane="bottomLeft" state="frozen"/>
      <selection pane="bottomLeft" activeCell="C73" sqref="C73"/>
    </sheetView>
  </sheetViews>
  <sheetFormatPr defaultColWidth="8.7109375" defaultRowHeight="15" customHeight="1"/>
  <cols>
    <col min="1" max="1" width="18.7109375" style="9" hidden="1" customWidth="1"/>
    <col min="2" max="2" width="9.5703125" style="9" customWidth="1"/>
    <col min="3" max="3" width="28.140625" style="14" customWidth="1"/>
    <col min="4" max="4" width="13.5703125" style="9" customWidth="1"/>
    <col min="5" max="5" width="16" style="15" customWidth="1"/>
    <col min="6" max="6" width="27.5703125" style="9" customWidth="1"/>
    <col min="7" max="7" width="32.7109375" style="9" bestFit="1" customWidth="1"/>
    <col min="8" max="8" width="14.42578125" style="9" customWidth="1"/>
    <col min="9" max="9" width="29.7109375" style="9" customWidth="1"/>
    <col min="10" max="10" width="29.85546875" style="9" customWidth="1"/>
    <col min="11" max="11" width="23.5703125" style="15" customWidth="1"/>
    <col min="12" max="12" width="21.85546875" style="9" bestFit="1" customWidth="1"/>
    <col min="13" max="13" width="21.85546875" style="9" customWidth="1"/>
    <col min="14" max="14" width="21.85546875" style="10" customWidth="1"/>
    <col min="15" max="15" width="23.140625" style="10" customWidth="1"/>
    <col min="16" max="16" width="20.140625" style="10" customWidth="1"/>
    <col min="17" max="17" width="13.5703125" style="9" customWidth="1"/>
    <col min="18" max="35" width="8.7109375" style="9"/>
    <col min="36" max="16384" width="8.7109375" style="16"/>
  </cols>
  <sheetData>
    <row r="2" spans="1:35" ht="15" customHeight="1">
      <c r="B2" s="54" t="s">
        <v>118</v>
      </c>
      <c r="C2" s="54"/>
      <c r="D2" s="54"/>
      <c r="E2" s="54"/>
      <c r="F2" s="54"/>
      <c r="G2" s="54"/>
      <c r="H2" s="54"/>
      <c r="I2" s="54"/>
    </row>
    <row r="4" spans="1:35" s="20" customFormat="1" ht="81" customHeight="1">
      <c r="A4" s="17" t="s">
        <v>87</v>
      </c>
      <c r="B4" s="17" t="s">
        <v>114</v>
      </c>
      <c r="C4" s="18" t="s">
        <v>112</v>
      </c>
      <c r="D4" s="19" t="s">
        <v>38</v>
      </c>
      <c r="E4" s="39" t="s">
        <v>115</v>
      </c>
      <c r="F4" s="19" t="s">
        <v>111</v>
      </c>
      <c r="G4" s="19" t="s">
        <v>113</v>
      </c>
      <c r="H4" s="19" t="s">
        <v>128</v>
      </c>
      <c r="I4" s="19" t="s">
        <v>126</v>
      </c>
      <c r="J4" s="19" t="s">
        <v>127</v>
      </c>
      <c r="K4" s="19" t="s">
        <v>86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35" ht="14.25">
      <c r="A5" s="21" t="s">
        <v>40</v>
      </c>
      <c r="B5" s="22">
        <v>10</v>
      </c>
      <c r="C5" s="23" t="s">
        <v>39</v>
      </c>
      <c r="D5" s="22">
        <v>40</v>
      </c>
      <c r="E5" s="22" t="s">
        <v>89</v>
      </c>
      <c r="F5" s="24"/>
      <c r="G5" s="47"/>
      <c r="H5" s="25">
        <v>0.23</v>
      </c>
      <c r="I5" s="46">
        <f t="shared" ref="I5:I61" si="0">G5*D5</f>
        <v>0</v>
      </c>
      <c r="J5" s="46">
        <f>ROUND(I5+I5*H5,2)</f>
        <v>0</v>
      </c>
      <c r="K5" s="26"/>
      <c r="N5" s="9"/>
      <c r="O5" s="9"/>
      <c r="P5" s="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</row>
    <row r="6" spans="1:35" ht="14.25">
      <c r="A6" s="21" t="s">
        <v>40</v>
      </c>
      <c r="B6" s="22">
        <f>B5+10</f>
        <v>20</v>
      </c>
      <c r="C6" s="23" t="s">
        <v>41</v>
      </c>
      <c r="D6" s="22">
        <v>30</v>
      </c>
      <c r="E6" s="22" t="s">
        <v>89</v>
      </c>
      <c r="F6" s="24"/>
      <c r="G6" s="47"/>
      <c r="H6" s="25">
        <v>0.23</v>
      </c>
      <c r="I6" s="46">
        <f t="shared" si="0"/>
        <v>0</v>
      </c>
      <c r="J6" s="46">
        <f t="shared" ref="J6:J65" si="1">ROUND(I6+I6*H6,2)</f>
        <v>0</v>
      </c>
      <c r="K6" s="26"/>
      <c r="N6" s="9"/>
      <c r="O6" s="9"/>
      <c r="P6" s="9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</row>
    <row r="7" spans="1:35" ht="14.25">
      <c r="A7" s="21" t="s">
        <v>40</v>
      </c>
      <c r="B7" s="22">
        <f t="shared" ref="B7:B66" si="2">B6+10</f>
        <v>30</v>
      </c>
      <c r="C7" s="23" t="s">
        <v>42</v>
      </c>
      <c r="D7" s="22">
        <v>30</v>
      </c>
      <c r="E7" s="22" t="s">
        <v>89</v>
      </c>
      <c r="F7" s="24"/>
      <c r="G7" s="47"/>
      <c r="H7" s="25">
        <v>0.23</v>
      </c>
      <c r="I7" s="46">
        <f t="shared" si="0"/>
        <v>0</v>
      </c>
      <c r="J7" s="46">
        <f t="shared" si="1"/>
        <v>0</v>
      </c>
      <c r="K7" s="27"/>
      <c r="N7" s="9"/>
      <c r="O7" s="9"/>
      <c r="P7" s="9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</row>
    <row r="8" spans="1:35" ht="14.25">
      <c r="A8" s="21" t="s">
        <v>40</v>
      </c>
      <c r="B8" s="22">
        <f t="shared" si="2"/>
        <v>40</v>
      </c>
      <c r="C8" s="23" t="s">
        <v>43</v>
      </c>
      <c r="D8" s="22">
        <v>30</v>
      </c>
      <c r="E8" s="22" t="s">
        <v>89</v>
      </c>
      <c r="F8" s="24"/>
      <c r="G8" s="47"/>
      <c r="H8" s="25">
        <v>0.23</v>
      </c>
      <c r="I8" s="46">
        <f t="shared" si="0"/>
        <v>0</v>
      </c>
      <c r="J8" s="46">
        <f t="shared" si="1"/>
        <v>0</v>
      </c>
      <c r="K8" s="27"/>
      <c r="N8" s="9"/>
      <c r="O8" s="9"/>
      <c r="P8" s="9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</row>
    <row r="9" spans="1:35" ht="14.25">
      <c r="A9" s="21" t="s">
        <v>40</v>
      </c>
      <c r="B9" s="22">
        <f t="shared" si="2"/>
        <v>50</v>
      </c>
      <c r="C9" s="23" t="s">
        <v>44</v>
      </c>
      <c r="D9" s="22">
        <v>80</v>
      </c>
      <c r="E9" s="22" t="s">
        <v>89</v>
      </c>
      <c r="F9" s="24"/>
      <c r="G9" s="47"/>
      <c r="H9" s="25">
        <v>0.23</v>
      </c>
      <c r="I9" s="46">
        <f t="shared" si="0"/>
        <v>0</v>
      </c>
      <c r="J9" s="46">
        <f t="shared" si="1"/>
        <v>0</v>
      </c>
      <c r="K9" s="27"/>
      <c r="N9" s="9"/>
      <c r="O9" s="9"/>
      <c r="P9" s="9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ht="14.25">
      <c r="A10" s="21" t="s">
        <v>40</v>
      </c>
      <c r="B10" s="22">
        <f t="shared" si="2"/>
        <v>60</v>
      </c>
      <c r="C10" s="23" t="s">
        <v>45</v>
      </c>
      <c r="D10" s="22">
        <v>80</v>
      </c>
      <c r="E10" s="22" t="s">
        <v>89</v>
      </c>
      <c r="F10" s="24"/>
      <c r="G10" s="47"/>
      <c r="H10" s="25">
        <v>0.23</v>
      </c>
      <c r="I10" s="46">
        <f t="shared" si="0"/>
        <v>0</v>
      </c>
      <c r="J10" s="46">
        <f t="shared" si="1"/>
        <v>0</v>
      </c>
      <c r="K10" s="27"/>
      <c r="N10" s="9"/>
      <c r="O10" s="9"/>
      <c r="P10" s="9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ht="14.25">
      <c r="A11" s="21" t="s">
        <v>40</v>
      </c>
      <c r="B11" s="22">
        <f t="shared" si="2"/>
        <v>70</v>
      </c>
      <c r="C11" s="23" t="s">
        <v>46</v>
      </c>
      <c r="D11" s="22">
        <v>120</v>
      </c>
      <c r="E11" s="22" t="s">
        <v>89</v>
      </c>
      <c r="F11" s="24"/>
      <c r="G11" s="47"/>
      <c r="H11" s="25">
        <v>0.23</v>
      </c>
      <c r="I11" s="46">
        <f t="shared" si="0"/>
        <v>0</v>
      </c>
      <c r="J11" s="46">
        <f t="shared" si="1"/>
        <v>0</v>
      </c>
      <c r="K11" s="27"/>
      <c r="N11" s="9"/>
      <c r="O11" s="9"/>
      <c r="P11" s="9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</row>
    <row r="12" spans="1:35" ht="14.25">
      <c r="A12" s="21" t="s">
        <v>40</v>
      </c>
      <c r="B12" s="22">
        <f t="shared" si="2"/>
        <v>80</v>
      </c>
      <c r="C12" s="23" t="s">
        <v>47</v>
      </c>
      <c r="D12" s="22">
        <v>120</v>
      </c>
      <c r="E12" s="22" t="s">
        <v>89</v>
      </c>
      <c r="F12" s="24"/>
      <c r="G12" s="47"/>
      <c r="H12" s="25">
        <v>0.23</v>
      </c>
      <c r="I12" s="46">
        <f t="shared" si="0"/>
        <v>0</v>
      </c>
      <c r="J12" s="46">
        <f t="shared" si="1"/>
        <v>0</v>
      </c>
      <c r="K12" s="27"/>
      <c r="N12" s="9"/>
      <c r="O12" s="9"/>
      <c r="P12" s="9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</row>
    <row r="13" spans="1:35" ht="14.25">
      <c r="A13" s="21" t="s">
        <v>40</v>
      </c>
      <c r="B13" s="22">
        <f t="shared" si="2"/>
        <v>90</v>
      </c>
      <c r="C13" s="23" t="s">
        <v>48</v>
      </c>
      <c r="D13" s="22">
        <v>70</v>
      </c>
      <c r="E13" s="22" t="s">
        <v>89</v>
      </c>
      <c r="F13" s="24"/>
      <c r="G13" s="47"/>
      <c r="H13" s="25">
        <v>0.23</v>
      </c>
      <c r="I13" s="46">
        <f t="shared" si="0"/>
        <v>0</v>
      </c>
      <c r="J13" s="46">
        <f t="shared" si="1"/>
        <v>0</v>
      </c>
      <c r="K13" s="27"/>
      <c r="N13" s="9"/>
      <c r="O13" s="9"/>
      <c r="P13" s="9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</row>
    <row r="14" spans="1:35" ht="25.5">
      <c r="A14" s="21" t="s">
        <v>49</v>
      </c>
      <c r="B14" s="22">
        <f t="shared" si="2"/>
        <v>100</v>
      </c>
      <c r="C14" s="23" t="s">
        <v>50</v>
      </c>
      <c r="D14" s="22">
        <v>3</v>
      </c>
      <c r="E14" s="22" t="s">
        <v>89</v>
      </c>
      <c r="F14" s="24"/>
      <c r="G14" s="47"/>
      <c r="H14" s="25">
        <v>0.23</v>
      </c>
      <c r="I14" s="46">
        <f t="shared" si="0"/>
        <v>0</v>
      </c>
      <c r="J14" s="46">
        <f t="shared" si="1"/>
        <v>0</v>
      </c>
      <c r="K14" s="27"/>
      <c r="N14" s="9"/>
      <c r="O14" s="9"/>
      <c r="P14" s="9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</row>
    <row r="15" spans="1:35" ht="25.5">
      <c r="A15" s="21" t="s">
        <v>49</v>
      </c>
      <c r="B15" s="22">
        <f t="shared" si="2"/>
        <v>110</v>
      </c>
      <c r="C15" s="23" t="s">
        <v>51</v>
      </c>
      <c r="D15" s="22">
        <v>3</v>
      </c>
      <c r="E15" s="22" t="s">
        <v>89</v>
      </c>
      <c r="F15" s="24"/>
      <c r="G15" s="47"/>
      <c r="H15" s="25">
        <v>0.23</v>
      </c>
      <c r="I15" s="46">
        <f t="shared" si="0"/>
        <v>0</v>
      </c>
      <c r="J15" s="46">
        <f t="shared" si="1"/>
        <v>0</v>
      </c>
      <c r="K15" s="27"/>
      <c r="N15" s="9"/>
      <c r="O15" s="9"/>
      <c r="P15" s="9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</row>
    <row r="16" spans="1:35" ht="25.5">
      <c r="A16" s="21" t="s">
        <v>49</v>
      </c>
      <c r="B16" s="22">
        <f t="shared" si="2"/>
        <v>120</v>
      </c>
      <c r="C16" s="23" t="s">
        <v>52</v>
      </c>
      <c r="D16" s="22">
        <v>3</v>
      </c>
      <c r="E16" s="22" t="s">
        <v>89</v>
      </c>
      <c r="F16" s="24"/>
      <c r="G16" s="47"/>
      <c r="H16" s="25">
        <v>0.23</v>
      </c>
      <c r="I16" s="46">
        <f t="shared" si="0"/>
        <v>0</v>
      </c>
      <c r="J16" s="46">
        <f t="shared" si="1"/>
        <v>0</v>
      </c>
      <c r="K16" s="27"/>
      <c r="N16" s="9"/>
      <c r="O16" s="9"/>
      <c r="P16" s="9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</row>
    <row r="17" spans="1:35" ht="25.5">
      <c r="A17" s="21" t="s">
        <v>49</v>
      </c>
      <c r="B17" s="22">
        <f t="shared" si="2"/>
        <v>130</v>
      </c>
      <c r="C17" s="23" t="s">
        <v>53</v>
      </c>
      <c r="D17" s="22">
        <v>3</v>
      </c>
      <c r="E17" s="22" t="s">
        <v>89</v>
      </c>
      <c r="F17" s="24"/>
      <c r="G17" s="47"/>
      <c r="H17" s="25">
        <v>0.23</v>
      </c>
      <c r="I17" s="46">
        <f t="shared" si="0"/>
        <v>0</v>
      </c>
      <c r="J17" s="46">
        <f t="shared" si="1"/>
        <v>0</v>
      </c>
      <c r="K17" s="27"/>
      <c r="N17" s="9"/>
      <c r="O17" s="9"/>
      <c r="P17" s="9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</row>
    <row r="18" spans="1:35" ht="25.5">
      <c r="A18" s="21" t="s">
        <v>49</v>
      </c>
      <c r="B18" s="22">
        <f t="shared" si="2"/>
        <v>140</v>
      </c>
      <c r="C18" s="23" t="s">
        <v>54</v>
      </c>
      <c r="D18" s="22">
        <v>3</v>
      </c>
      <c r="E18" s="22" t="s">
        <v>89</v>
      </c>
      <c r="F18" s="24"/>
      <c r="G18" s="47"/>
      <c r="H18" s="25">
        <v>0.23</v>
      </c>
      <c r="I18" s="46">
        <f t="shared" si="0"/>
        <v>0</v>
      </c>
      <c r="J18" s="46">
        <f t="shared" si="1"/>
        <v>0</v>
      </c>
      <c r="K18" s="27"/>
      <c r="N18" s="9"/>
      <c r="O18" s="9"/>
      <c r="P18" s="9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</row>
    <row r="19" spans="1:35" ht="25.5">
      <c r="A19" s="21" t="s">
        <v>49</v>
      </c>
      <c r="B19" s="22">
        <f t="shared" si="2"/>
        <v>150</v>
      </c>
      <c r="C19" s="23" t="s">
        <v>55</v>
      </c>
      <c r="D19" s="22">
        <v>2</v>
      </c>
      <c r="E19" s="22" t="s">
        <v>89</v>
      </c>
      <c r="F19" s="24"/>
      <c r="G19" s="47"/>
      <c r="H19" s="25">
        <v>0.23</v>
      </c>
      <c r="I19" s="46">
        <f t="shared" si="0"/>
        <v>0</v>
      </c>
      <c r="J19" s="46">
        <f t="shared" si="1"/>
        <v>0</v>
      </c>
      <c r="K19" s="27"/>
      <c r="N19" s="9"/>
      <c r="O19" s="9"/>
      <c r="P19" s="9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</row>
    <row r="20" spans="1:35" ht="25.5">
      <c r="A20" s="21" t="s">
        <v>49</v>
      </c>
      <c r="B20" s="22">
        <f t="shared" si="2"/>
        <v>160</v>
      </c>
      <c r="C20" s="23" t="s">
        <v>56</v>
      </c>
      <c r="D20" s="22">
        <v>2</v>
      </c>
      <c r="E20" s="22" t="s">
        <v>89</v>
      </c>
      <c r="F20" s="24"/>
      <c r="G20" s="47"/>
      <c r="H20" s="25">
        <v>0.23</v>
      </c>
      <c r="I20" s="46">
        <f t="shared" si="0"/>
        <v>0</v>
      </c>
      <c r="J20" s="46">
        <f t="shared" si="1"/>
        <v>0</v>
      </c>
      <c r="K20" s="27"/>
      <c r="N20" s="9"/>
      <c r="O20" s="9"/>
      <c r="P20" s="9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</row>
    <row r="21" spans="1:35" ht="25.5">
      <c r="A21" s="21" t="s">
        <v>49</v>
      </c>
      <c r="B21" s="22">
        <f t="shared" si="2"/>
        <v>170</v>
      </c>
      <c r="C21" s="23" t="s">
        <v>57</v>
      </c>
      <c r="D21" s="22">
        <v>2</v>
      </c>
      <c r="E21" s="22" t="s">
        <v>89</v>
      </c>
      <c r="F21" s="24"/>
      <c r="G21" s="47"/>
      <c r="H21" s="25">
        <v>0.23</v>
      </c>
      <c r="I21" s="46">
        <f t="shared" si="0"/>
        <v>0</v>
      </c>
      <c r="J21" s="46">
        <f t="shared" si="1"/>
        <v>0</v>
      </c>
      <c r="K21" s="27"/>
      <c r="N21" s="9"/>
      <c r="O21" s="9"/>
      <c r="P21" s="9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</row>
    <row r="22" spans="1:35" ht="25.5">
      <c r="A22" s="21" t="s">
        <v>58</v>
      </c>
      <c r="B22" s="22">
        <f t="shared" si="2"/>
        <v>180</v>
      </c>
      <c r="C22" s="23" t="s">
        <v>59</v>
      </c>
      <c r="D22" s="22">
        <v>40</v>
      </c>
      <c r="E22" s="22" t="s">
        <v>89</v>
      </c>
      <c r="F22" s="24"/>
      <c r="G22" s="47"/>
      <c r="H22" s="25">
        <v>0.23</v>
      </c>
      <c r="I22" s="46">
        <f t="shared" si="0"/>
        <v>0</v>
      </c>
      <c r="J22" s="46">
        <f t="shared" si="1"/>
        <v>0</v>
      </c>
      <c r="K22" s="27"/>
      <c r="N22" s="9"/>
      <c r="O22" s="9"/>
      <c r="P22" s="9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</row>
    <row r="23" spans="1:35" ht="25.5">
      <c r="A23" s="21" t="s">
        <v>58</v>
      </c>
      <c r="B23" s="22">
        <f t="shared" si="2"/>
        <v>190</v>
      </c>
      <c r="C23" s="23" t="s">
        <v>104</v>
      </c>
      <c r="D23" s="22">
        <v>20</v>
      </c>
      <c r="E23" s="22" t="s">
        <v>89</v>
      </c>
      <c r="F23" s="24"/>
      <c r="G23" s="47"/>
      <c r="H23" s="25">
        <v>0.23</v>
      </c>
      <c r="I23" s="46">
        <f t="shared" si="0"/>
        <v>0</v>
      </c>
      <c r="J23" s="46">
        <f t="shared" si="1"/>
        <v>0</v>
      </c>
      <c r="K23" s="28" t="s">
        <v>60</v>
      </c>
      <c r="N23" s="9"/>
      <c r="O23" s="9"/>
      <c r="P23" s="9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</row>
    <row r="24" spans="1:35" ht="25.5">
      <c r="A24" s="21" t="s">
        <v>58</v>
      </c>
      <c r="B24" s="22">
        <f t="shared" si="2"/>
        <v>200</v>
      </c>
      <c r="C24" s="23" t="s">
        <v>105</v>
      </c>
      <c r="D24" s="22">
        <v>12</v>
      </c>
      <c r="E24" s="22" t="s">
        <v>89</v>
      </c>
      <c r="F24" s="24"/>
      <c r="G24" s="47"/>
      <c r="H24" s="25">
        <v>0.23</v>
      </c>
      <c r="I24" s="46">
        <f t="shared" si="0"/>
        <v>0</v>
      </c>
      <c r="J24" s="46">
        <f t="shared" si="1"/>
        <v>0</v>
      </c>
      <c r="K24" s="28" t="s">
        <v>61</v>
      </c>
      <c r="N24" s="9"/>
      <c r="O24" s="9"/>
      <c r="P24" s="9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</row>
    <row r="25" spans="1:35" ht="25.5">
      <c r="A25" s="21" t="s">
        <v>58</v>
      </c>
      <c r="B25" s="22">
        <f t="shared" si="2"/>
        <v>210</v>
      </c>
      <c r="C25" s="23" t="s">
        <v>106</v>
      </c>
      <c r="D25" s="22">
        <v>12</v>
      </c>
      <c r="E25" s="22" t="s">
        <v>89</v>
      </c>
      <c r="F25" s="24"/>
      <c r="G25" s="47"/>
      <c r="H25" s="25">
        <v>0.23</v>
      </c>
      <c r="I25" s="46">
        <f t="shared" si="0"/>
        <v>0</v>
      </c>
      <c r="J25" s="46">
        <f t="shared" si="1"/>
        <v>0</v>
      </c>
      <c r="K25" s="28" t="s">
        <v>62</v>
      </c>
      <c r="N25" s="9"/>
      <c r="O25" s="9"/>
      <c r="P25" s="9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</row>
    <row r="26" spans="1:35" ht="25.5">
      <c r="A26" s="21" t="s">
        <v>58</v>
      </c>
      <c r="B26" s="22">
        <f t="shared" si="2"/>
        <v>220</v>
      </c>
      <c r="C26" s="23" t="s">
        <v>100</v>
      </c>
      <c r="D26" s="22">
        <v>4</v>
      </c>
      <c r="E26" s="22" t="s">
        <v>89</v>
      </c>
      <c r="F26" s="24"/>
      <c r="G26" s="47"/>
      <c r="H26" s="25">
        <v>0.23</v>
      </c>
      <c r="I26" s="46">
        <f t="shared" si="0"/>
        <v>0</v>
      </c>
      <c r="J26" s="46">
        <f t="shared" si="1"/>
        <v>0</v>
      </c>
      <c r="K26" s="28" t="s">
        <v>60</v>
      </c>
      <c r="N26" s="9"/>
      <c r="O26" s="9"/>
      <c r="P26" s="9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</row>
    <row r="27" spans="1:35" ht="25.5">
      <c r="A27" s="21" t="s">
        <v>58</v>
      </c>
      <c r="B27" s="22">
        <f t="shared" si="2"/>
        <v>230</v>
      </c>
      <c r="C27" s="23" t="s">
        <v>63</v>
      </c>
      <c r="D27" s="22">
        <v>20</v>
      </c>
      <c r="E27" s="22" t="s">
        <v>89</v>
      </c>
      <c r="F27" s="24"/>
      <c r="G27" s="47"/>
      <c r="H27" s="25">
        <v>0.23</v>
      </c>
      <c r="I27" s="46">
        <f t="shared" si="0"/>
        <v>0</v>
      </c>
      <c r="J27" s="46">
        <f t="shared" si="1"/>
        <v>0</v>
      </c>
      <c r="K27" s="28" t="s">
        <v>64</v>
      </c>
      <c r="N27" s="9"/>
      <c r="O27" s="9"/>
      <c r="P27" s="9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</row>
    <row r="28" spans="1:35" ht="25.5">
      <c r="A28" s="21" t="s">
        <v>58</v>
      </c>
      <c r="B28" s="22">
        <f t="shared" si="2"/>
        <v>240</v>
      </c>
      <c r="C28" s="23" t="s">
        <v>65</v>
      </c>
      <c r="D28" s="22">
        <v>20</v>
      </c>
      <c r="E28" s="22" t="s">
        <v>89</v>
      </c>
      <c r="F28" s="24"/>
      <c r="G28" s="47"/>
      <c r="H28" s="25">
        <v>0.23</v>
      </c>
      <c r="I28" s="46">
        <f t="shared" si="0"/>
        <v>0</v>
      </c>
      <c r="J28" s="46">
        <f t="shared" si="1"/>
        <v>0</v>
      </c>
      <c r="K28" s="28" t="s">
        <v>66</v>
      </c>
      <c r="N28" s="9"/>
      <c r="O28" s="9"/>
      <c r="P28" s="9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</row>
    <row r="29" spans="1:35" ht="14.25">
      <c r="A29" s="21" t="s">
        <v>58</v>
      </c>
      <c r="B29" s="22">
        <f t="shared" si="2"/>
        <v>250</v>
      </c>
      <c r="C29" s="23" t="s">
        <v>67</v>
      </c>
      <c r="D29" s="22">
        <v>15</v>
      </c>
      <c r="E29" s="22" t="s">
        <v>89</v>
      </c>
      <c r="F29" s="24"/>
      <c r="G29" s="47"/>
      <c r="H29" s="25">
        <v>0.23</v>
      </c>
      <c r="I29" s="46">
        <f t="shared" si="0"/>
        <v>0</v>
      </c>
      <c r="J29" s="46">
        <f t="shared" si="1"/>
        <v>0</v>
      </c>
      <c r="K29" s="28" t="s">
        <v>66</v>
      </c>
      <c r="N29" s="9"/>
      <c r="O29" s="9"/>
      <c r="P29" s="9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</row>
    <row r="30" spans="1:35" ht="14.25">
      <c r="A30" s="21" t="s">
        <v>58</v>
      </c>
      <c r="B30" s="22">
        <f t="shared" si="2"/>
        <v>260</v>
      </c>
      <c r="C30" s="23" t="s">
        <v>71</v>
      </c>
      <c r="D30" s="22">
        <v>20</v>
      </c>
      <c r="E30" s="22" t="s">
        <v>89</v>
      </c>
      <c r="F30" s="24"/>
      <c r="G30" s="47"/>
      <c r="H30" s="25">
        <v>0.23</v>
      </c>
      <c r="I30" s="46">
        <f t="shared" si="0"/>
        <v>0</v>
      </c>
      <c r="J30" s="46">
        <f t="shared" si="1"/>
        <v>0</v>
      </c>
      <c r="K30" s="28" t="s">
        <v>68</v>
      </c>
      <c r="N30" s="9"/>
      <c r="O30" s="9"/>
      <c r="P30" s="9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</row>
    <row r="31" spans="1:35" ht="25.5">
      <c r="A31" s="21" t="s">
        <v>58</v>
      </c>
      <c r="B31" s="22">
        <f t="shared" si="2"/>
        <v>270</v>
      </c>
      <c r="C31" s="23" t="s">
        <v>69</v>
      </c>
      <c r="D31" s="22">
        <v>40</v>
      </c>
      <c r="E31" s="22" t="s">
        <v>89</v>
      </c>
      <c r="F31" s="24"/>
      <c r="G31" s="47"/>
      <c r="H31" s="25">
        <v>0.23</v>
      </c>
      <c r="I31" s="46">
        <f t="shared" si="0"/>
        <v>0</v>
      </c>
      <c r="J31" s="46">
        <f t="shared" si="1"/>
        <v>0</v>
      </c>
      <c r="K31" s="28" t="s">
        <v>70</v>
      </c>
      <c r="N31" s="9"/>
      <c r="O31" s="9"/>
      <c r="P31" s="9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</row>
    <row r="32" spans="1:35" ht="14.25">
      <c r="A32" s="21" t="s">
        <v>58</v>
      </c>
      <c r="B32" s="22">
        <f t="shared" si="2"/>
        <v>280</v>
      </c>
      <c r="C32" s="23" t="s">
        <v>72</v>
      </c>
      <c r="D32" s="22">
        <v>20</v>
      </c>
      <c r="E32" s="22" t="s">
        <v>89</v>
      </c>
      <c r="F32" s="24"/>
      <c r="G32" s="47"/>
      <c r="H32" s="25">
        <v>0.23</v>
      </c>
      <c r="I32" s="46">
        <f t="shared" si="0"/>
        <v>0</v>
      </c>
      <c r="J32" s="46">
        <f t="shared" si="1"/>
        <v>0</v>
      </c>
      <c r="K32" s="28" t="s">
        <v>68</v>
      </c>
      <c r="N32" s="9"/>
      <c r="O32" s="9"/>
      <c r="P32" s="9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</row>
    <row r="33" spans="1:35" ht="25.5">
      <c r="A33" s="21" t="s">
        <v>58</v>
      </c>
      <c r="B33" s="22">
        <f t="shared" si="2"/>
        <v>290</v>
      </c>
      <c r="C33" s="23" t="s">
        <v>73</v>
      </c>
      <c r="D33" s="22">
        <v>60</v>
      </c>
      <c r="E33" s="22" t="s">
        <v>89</v>
      </c>
      <c r="F33" s="24"/>
      <c r="G33" s="47"/>
      <c r="H33" s="25">
        <v>0.23</v>
      </c>
      <c r="I33" s="46">
        <f t="shared" si="0"/>
        <v>0</v>
      </c>
      <c r="J33" s="46">
        <f t="shared" si="1"/>
        <v>0</v>
      </c>
      <c r="K33" s="28" t="s">
        <v>74</v>
      </c>
      <c r="N33" s="9"/>
      <c r="O33" s="9"/>
      <c r="P33" s="9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</row>
    <row r="34" spans="1:35" ht="14.25">
      <c r="A34" s="21" t="s">
        <v>49</v>
      </c>
      <c r="B34" s="22">
        <f t="shared" si="2"/>
        <v>300</v>
      </c>
      <c r="C34" s="23" t="s">
        <v>75</v>
      </c>
      <c r="D34" s="22">
        <v>5</v>
      </c>
      <c r="E34" s="22" t="s">
        <v>89</v>
      </c>
      <c r="F34" s="24"/>
      <c r="G34" s="47"/>
      <c r="H34" s="25">
        <v>0.23</v>
      </c>
      <c r="I34" s="46">
        <f t="shared" si="0"/>
        <v>0</v>
      </c>
      <c r="J34" s="46">
        <f t="shared" si="1"/>
        <v>0</v>
      </c>
      <c r="K34" s="28" t="s">
        <v>74</v>
      </c>
      <c r="N34" s="9"/>
      <c r="O34" s="9"/>
      <c r="P34" s="9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</row>
    <row r="35" spans="1:35" ht="14.25">
      <c r="A35" s="21" t="s">
        <v>49</v>
      </c>
      <c r="B35" s="22">
        <f t="shared" si="2"/>
        <v>310</v>
      </c>
      <c r="C35" s="23" t="s">
        <v>76</v>
      </c>
      <c r="D35" s="22">
        <v>4</v>
      </c>
      <c r="E35" s="22" t="s">
        <v>89</v>
      </c>
      <c r="F35" s="24"/>
      <c r="G35" s="47"/>
      <c r="H35" s="25">
        <v>0.23</v>
      </c>
      <c r="I35" s="46">
        <f t="shared" si="0"/>
        <v>0</v>
      </c>
      <c r="J35" s="46">
        <f t="shared" si="1"/>
        <v>0</v>
      </c>
      <c r="K35" s="28" t="s">
        <v>66</v>
      </c>
      <c r="N35" s="9"/>
      <c r="O35" s="9"/>
      <c r="P35" s="9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</row>
    <row r="36" spans="1:35" ht="25.5">
      <c r="A36" s="21" t="s">
        <v>49</v>
      </c>
      <c r="B36" s="22">
        <f t="shared" si="2"/>
        <v>320</v>
      </c>
      <c r="C36" s="23" t="s">
        <v>77</v>
      </c>
      <c r="D36" s="22">
        <v>4</v>
      </c>
      <c r="E36" s="22" t="s">
        <v>89</v>
      </c>
      <c r="F36" s="24"/>
      <c r="G36" s="47"/>
      <c r="H36" s="25">
        <v>0.23</v>
      </c>
      <c r="I36" s="46">
        <f t="shared" si="0"/>
        <v>0</v>
      </c>
      <c r="J36" s="46">
        <f t="shared" si="1"/>
        <v>0</v>
      </c>
      <c r="K36" s="28" t="s">
        <v>70</v>
      </c>
      <c r="N36" s="9"/>
      <c r="O36" s="9"/>
      <c r="P36" s="9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</row>
    <row r="37" spans="1:35" ht="14.25">
      <c r="A37" s="21" t="s">
        <v>49</v>
      </c>
      <c r="B37" s="22">
        <f t="shared" si="2"/>
        <v>330</v>
      </c>
      <c r="C37" s="23" t="s">
        <v>78</v>
      </c>
      <c r="D37" s="22">
        <v>4</v>
      </c>
      <c r="E37" s="22" t="s">
        <v>89</v>
      </c>
      <c r="F37" s="24"/>
      <c r="G37" s="47"/>
      <c r="H37" s="25">
        <v>0.23</v>
      </c>
      <c r="I37" s="46">
        <f t="shared" si="0"/>
        <v>0</v>
      </c>
      <c r="J37" s="46">
        <f t="shared" si="1"/>
        <v>0</v>
      </c>
      <c r="K37" s="28" t="s">
        <v>80</v>
      </c>
      <c r="N37" s="9"/>
      <c r="O37" s="9"/>
      <c r="P37" s="9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</row>
    <row r="38" spans="1:35" ht="14.25">
      <c r="A38" s="21" t="s">
        <v>49</v>
      </c>
      <c r="B38" s="22">
        <f t="shared" si="2"/>
        <v>340</v>
      </c>
      <c r="C38" s="23" t="s">
        <v>79</v>
      </c>
      <c r="D38" s="22">
        <v>5</v>
      </c>
      <c r="E38" s="22" t="s">
        <v>89</v>
      </c>
      <c r="F38" s="24"/>
      <c r="G38" s="47"/>
      <c r="H38" s="25">
        <v>0.23</v>
      </c>
      <c r="I38" s="46">
        <f t="shared" si="0"/>
        <v>0</v>
      </c>
      <c r="J38" s="46">
        <f t="shared" si="1"/>
        <v>0</v>
      </c>
      <c r="K38" s="28" t="s">
        <v>81</v>
      </c>
      <c r="N38" s="9"/>
      <c r="O38" s="9"/>
      <c r="P38" s="9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</row>
    <row r="39" spans="1:35" ht="25.5">
      <c r="A39" s="21" t="s">
        <v>49</v>
      </c>
      <c r="B39" s="22">
        <f t="shared" si="2"/>
        <v>350</v>
      </c>
      <c r="C39" s="23" t="s">
        <v>82</v>
      </c>
      <c r="D39" s="22">
        <v>4</v>
      </c>
      <c r="E39" s="22" t="s">
        <v>89</v>
      </c>
      <c r="F39" s="24"/>
      <c r="G39" s="47"/>
      <c r="H39" s="25">
        <v>0.23</v>
      </c>
      <c r="I39" s="46">
        <f t="shared" si="0"/>
        <v>0</v>
      </c>
      <c r="J39" s="46">
        <f t="shared" si="1"/>
        <v>0</v>
      </c>
      <c r="K39" s="28" t="s">
        <v>74</v>
      </c>
      <c r="N39" s="9"/>
      <c r="O39" s="9"/>
      <c r="P39" s="9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</row>
    <row r="40" spans="1:35" ht="25.5">
      <c r="A40" s="21" t="s">
        <v>49</v>
      </c>
      <c r="B40" s="22">
        <f t="shared" si="2"/>
        <v>360</v>
      </c>
      <c r="C40" s="23" t="s">
        <v>82</v>
      </c>
      <c r="D40" s="22">
        <v>4</v>
      </c>
      <c r="E40" s="22" t="s">
        <v>89</v>
      </c>
      <c r="F40" s="24"/>
      <c r="G40" s="47"/>
      <c r="H40" s="25">
        <v>0.23</v>
      </c>
      <c r="I40" s="46">
        <f t="shared" si="0"/>
        <v>0</v>
      </c>
      <c r="J40" s="46">
        <f t="shared" si="1"/>
        <v>0</v>
      </c>
      <c r="K40" s="28" t="s">
        <v>66</v>
      </c>
      <c r="N40" s="9"/>
      <c r="O40" s="9"/>
      <c r="P40" s="9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</row>
    <row r="41" spans="1:35" ht="25.5">
      <c r="A41" s="21" t="s">
        <v>49</v>
      </c>
      <c r="B41" s="22">
        <f t="shared" si="2"/>
        <v>370</v>
      </c>
      <c r="C41" s="23" t="s">
        <v>82</v>
      </c>
      <c r="D41" s="22">
        <v>4</v>
      </c>
      <c r="E41" s="22" t="s">
        <v>89</v>
      </c>
      <c r="F41" s="24"/>
      <c r="G41" s="47"/>
      <c r="H41" s="25">
        <v>0.23</v>
      </c>
      <c r="I41" s="46">
        <f t="shared" si="0"/>
        <v>0</v>
      </c>
      <c r="J41" s="46">
        <f t="shared" si="1"/>
        <v>0</v>
      </c>
      <c r="K41" s="28" t="s">
        <v>68</v>
      </c>
      <c r="N41" s="9"/>
      <c r="O41" s="9"/>
      <c r="P41" s="9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</row>
    <row r="42" spans="1:35" ht="25.5">
      <c r="A42" s="21" t="s">
        <v>49</v>
      </c>
      <c r="B42" s="22">
        <f t="shared" si="2"/>
        <v>380</v>
      </c>
      <c r="C42" s="23" t="s">
        <v>82</v>
      </c>
      <c r="D42" s="22">
        <v>4</v>
      </c>
      <c r="E42" s="22" t="s">
        <v>89</v>
      </c>
      <c r="F42" s="24"/>
      <c r="G42" s="47"/>
      <c r="H42" s="25">
        <v>0.23</v>
      </c>
      <c r="I42" s="46">
        <f t="shared" si="0"/>
        <v>0</v>
      </c>
      <c r="J42" s="46">
        <f t="shared" si="1"/>
        <v>0</v>
      </c>
      <c r="K42" s="28" t="s">
        <v>70</v>
      </c>
      <c r="N42" s="9"/>
      <c r="O42" s="9"/>
      <c r="P42" s="9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</row>
    <row r="43" spans="1:35" ht="25.5">
      <c r="A43" s="21" t="s">
        <v>49</v>
      </c>
      <c r="B43" s="22">
        <f t="shared" si="2"/>
        <v>390</v>
      </c>
      <c r="C43" s="23" t="s">
        <v>83</v>
      </c>
      <c r="D43" s="22">
        <v>2</v>
      </c>
      <c r="E43" s="22" t="s">
        <v>89</v>
      </c>
      <c r="F43" s="24"/>
      <c r="G43" s="47"/>
      <c r="H43" s="25">
        <v>0.23</v>
      </c>
      <c r="I43" s="46">
        <f t="shared" si="0"/>
        <v>0</v>
      </c>
      <c r="J43" s="46">
        <f t="shared" si="1"/>
        <v>0</v>
      </c>
      <c r="K43" s="28"/>
      <c r="N43" s="9"/>
      <c r="O43" s="9"/>
      <c r="P43" s="9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</row>
    <row r="44" spans="1:35" ht="25.5">
      <c r="A44" s="21" t="s">
        <v>49</v>
      </c>
      <c r="B44" s="22">
        <f t="shared" si="2"/>
        <v>400</v>
      </c>
      <c r="C44" s="23" t="s">
        <v>107</v>
      </c>
      <c r="D44" s="22">
        <v>4</v>
      </c>
      <c r="E44" s="22" t="s">
        <v>89</v>
      </c>
      <c r="F44" s="24"/>
      <c r="G44" s="47"/>
      <c r="H44" s="25">
        <v>0.23</v>
      </c>
      <c r="I44" s="46">
        <f t="shared" si="0"/>
        <v>0</v>
      </c>
      <c r="J44" s="46">
        <f t="shared" si="1"/>
        <v>0</v>
      </c>
      <c r="K44" s="28"/>
      <c r="N44" s="9"/>
      <c r="O44" s="9"/>
      <c r="P44" s="9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</row>
    <row r="45" spans="1:35" ht="25.5">
      <c r="A45" s="21" t="s">
        <v>49</v>
      </c>
      <c r="B45" s="22">
        <f t="shared" si="2"/>
        <v>410</v>
      </c>
      <c r="C45" s="23" t="s">
        <v>108</v>
      </c>
      <c r="D45" s="22">
        <v>4</v>
      </c>
      <c r="E45" s="22" t="s">
        <v>89</v>
      </c>
      <c r="F45" s="24"/>
      <c r="G45" s="47"/>
      <c r="H45" s="25">
        <v>0.23</v>
      </c>
      <c r="I45" s="46">
        <f t="shared" si="0"/>
        <v>0</v>
      </c>
      <c r="J45" s="46">
        <f t="shared" si="1"/>
        <v>0</v>
      </c>
      <c r="K45" s="28"/>
      <c r="N45" s="9"/>
      <c r="O45" s="9"/>
      <c r="P45" s="9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</row>
    <row r="46" spans="1:35" ht="38.25">
      <c r="A46" s="21" t="s">
        <v>49</v>
      </c>
      <c r="B46" s="22">
        <f t="shared" si="2"/>
        <v>420</v>
      </c>
      <c r="C46" s="23" t="s">
        <v>101</v>
      </c>
      <c r="D46" s="22">
        <v>5</v>
      </c>
      <c r="E46" s="22" t="s">
        <v>89</v>
      </c>
      <c r="F46" s="24"/>
      <c r="G46" s="47"/>
      <c r="H46" s="25">
        <v>0.23</v>
      </c>
      <c r="I46" s="46">
        <f t="shared" si="0"/>
        <v>0</v>
      </c>
      <c r="J46" s="46">
        <f t="shared" si="1"/>
        <v>0</v>
      </c>
      <c r="K46" s="28"/>
      <c r="N46" s="9"/>
      <c r="O46" s="9"/>
      <c r="P46" s="9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</row>
    <row r="47" spans="1:35" ht="25.5">
      <c r="A47" s="21" t="s">
        <v>49</v>
      </c>
      <c r="B47" s="22">
        <f t="shared" si="2"/>
        <v>430</v>
      </c>
      <c r="C47" s="23" t="s">
        <v>84</v>
      </c>
      <c r="D47" s="22">
        <v>80</v>
      </c>
      <c r="E47" s="22" t="s">
        <v>89</v>
      </c>
      <c r="F47" s="24"/>
      <c r="G47" s="47"/>
      <c r="H47" s="25">
        <v>0.23</v>
      </c>
      <c r="I47" s="46">
        <f t="shared" si="0"/>
        <v>0</v>
      </c>
      <c r="J47" s="46">
        <f t="shared" si="1"/>
        <v>0</v>
      </c>
      <c r="K47" s="28"/>
      <c r="N47" s="9"/>
      <c r="O47" s="9"/>
      <c r="P47" s="9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</row>
    <row r="48" spans="1:35" ht="25.5">
      <c r="A48" s="21" t="s">
        <v>49</v>
      </c>
      <c r="B48" s="22">
        <f t="shared" si="2"/>
        <v>440</v>
      </c>
      <c r="C48" s="23" t="s">
        <v>85</v>
      </c>
      <c r="D48" s="22">
        <v>2</v>
      </c>
      <c r="E48" s="22" t="s">
        <v>89</v>
      </c>
      <c r="F48" s="24"/>
      <c r="G48" s="47"/>
      <c r="H48" s="25">
        <v>0.23</v>
      </c>
      <c r="I48" s="46">
        <f t="shared" si="0"/>
        <v>0</v>
      </c>
      <c r="J48" s="46">
        <f t="shared" si="1"/>
        <v>0</v>
      </c>
      <c r="K48" s="28"/>
      <c r="N48" s="9"/>
      <c r="O48" s="9"/>
      <c r="P48" s="9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</row>
    <row r="49" spans="1:35" ht="25.5">
      <c r="A49" s="21"/>
      <c r="B49" s="22">
        <f t="shared" si="2"/>
        <v>450</v>
      </c>
      <c r="C49" s="23" t="s">
        <v>121</v>
      </c>
      <c r="D49" s="22">
        <v>50</v>
      </c>
      <c r="E49" s="22" t="s">
        <v>89</v>
      </c>
      <c r="F49" s="40" t="s">
        <v>103</v>
      </c>
      <c r="G49" s="47"/>
      <c r="H49" s="25">
        <v>0.23</v>
      </c>
      <c r="I49" s="46">
        <f t="shared" si="0"/>
        <v>0</v>
      </c>
      <c r="J49" s="46">
        <f t="shared" si="1"/>
        <v>0</v>
      </c>
      <c r="K49" s="28"/>
      <c r="N49" s="9"/>
      <c r="O49" s="9"/>
      <c r="P49" s="9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</row>
    <row r="50" spans="1:35" ht="25.5">
      <c r="A50" s="21"/>
      <c r="B50" s="22">
        <f t="shared" si="2"/>
        <v>460</v>
      </c>
      <c r="C50" s="23" t="s">
        <v>97</v>
      </c>
      <c r="D50" s="22">
        <v>40</v>
      </c>
      <c r="E50" s="22" t="s">
        <v>89</v>
      </c>
      <c r="F50" s="40" t="s">
        <v>103</v>
      </c>
      <c r="G50" s="47"/>
      <c r="H50" s="25">
        <v>0.23</v>
      </c>
      <c r="I50" s="46">
        <f t="shared" si="0"/>
        <v>0</v>
      </c>
      <c r="J50" s="46">
        <f t="shared" si="1"/>
        <v>0</v>
      </c>
      <c r="K50" s="28"/>
      <c r="N50" s="9"/>
      <c r="O50" s="9"/>
      <c r="P50" s="9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</row>
    <row r="51" spans="1:35" ht="25.5">
      <c r="A51" s="21"/>
      <c r="B51" s="22">
        <f t="shared" si="2"/>
        <v>470</v>
      </c>
      <c r="C51" s="23" t="s">
        <v>98</v>
      </c>
      <c r="D51" s="22">
        <v>30</v>
      </c>
      <c r="E51" s="22" t="s">
        <v>89</v>
      </c>
      <c r="F51" s="40" t="s">
        <v>103</v>
      </c>
      <c r="G51" s="47"/>
      <c r="H51" s="25">
        <v>0.23</v>
      </c>
      <c r="I51" s="46">
        <f t="shared" si="0"/>
        <v>0</v>
      </c>
      <c r="J51" s="46">
        <f t="shared" si="1"/>
        <v>0</v>
      </c>
      <c r="K51" s="28"/>
      <c r="N51" s="9"/>
      <c r="O51" s="9"/>
      <c r="P51" s="9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</row>
    <row r="52" spans="1:35" ht="25.5">
      <c r="A52" s="21"/>
      <c r="B52" s="22">
        <f t="shared" si="2"/>
        <v>480</v>
      </c>
      <c r="C52" s="23" t="s">
        <v>99</v>
      </c>
      <c r="D52" s="22">
        <v>8</v>
      </c>
      <c r="E52" s="22" t="s">
        <v>89</v>
      </c>
      <c r="F52" s="40" t="s">
        <v>103</v>
      </c>
      <c r="G52" s="47"/>
      <c r="H52" s="25">
        <v>0.23</v>
      </c>
      <c r="I52" s="46">
        <f t="shared" si="0"/>
        <v>0</v>
      </c>
      <c r="J52" s="46">
        <f t="shared" si="1"/>
        <v>0</v>
      </c>
      <c r="K52" s="28"/>
      <c r="N52" s="9"/>
      <c r="O52" s="9"/>
      <c r="P52" s="9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</row>
    <row r="53" spans="1:35" ht="14.25">
      <c r="A53" s="21"/>
      <c r="B53" s="22">
        <f t="shared" si="2"/>
        <v>490</v>
      </c>
      <c r="C53" s="23" t="s">
        <v>122</v>
      </c>
      <c r="D53" s="22">
        <v>5</v>
      </c>
      <c r="E53" s="22" t="s">
        <v>89</v>
      </c>
      <c r="F53" s="24"/>
      <c r="G53" s="47"/>
      <c r="H53" s="25">
        <v>0.23</v>
      </c>
      <c r="I53" s="46">
        <f t="shared" si="0"/>
        <v>0</v>
      </c>
      <c r="J53" s="46">
        <f t="shared" si="1"/>
        <v>0</v>
      </c>
      <c r="K53" s="28"/>
      <c r="N53" s="9"/>
      <c r="O53" s="9"/>
      <c r="P53" s="9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</row>
    <row r="54" spans="1:35" ht="14.25">
      <c r="A54" s="20" t="s">
        <v>93</v>
      </c>
      <c r="B54" s="22">
        <f t="shared" si="2"/>
        <v>500</v>
      </c>
      <c r="C54" s="23" t="s">
        <v>91</v>
      </c>
      <c r="D54" s="22">
        <v>5</v>
      </c>
      <c r="E54" s="22" t="s">
        <v>89</v>
      </c>
      <c r="F54" s="24"/>
      <c r="G54" s="47"/>
      <c r="H54" s="25">
        <v>0.23</v>
      </c>
      <c r="I54" s="46">
        <f t="shared" si="0"/>
        <v>0</v>
      </c>
      <c r="J54" s="46">
        <f t="shared" si="1"/>
        <v>0</v>
      </c>
      <c r="K54" s="28"/>
      <c r="N54" s="9"/>
      <c r="O54" s="9"/>
      <c r="P54" s="9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</row>
    <row r="55" spans="1:35" ht="14.25">
      <c r="A55" s="29" t="s">
        <v>93</v>
      </c>
      <c r="B55" s="22">
        <f t="shared" si="2"/>
        <v>510</v>
      </c>
      <c r="C55" s="23" t="s">
        <v>92</v>
      </c>
      <c r="D55" s="22">
        <v>15</v>
      </c>
      <c r="E55" s="22" t="s">
        <v>89</v>
      </c>
      <c r="F55" s="24"/>
      <c r="G55" s="47"/>
      <c r="H55" s="25">
        <v>0.23</v>
      </c>
      <c r="I55" s="46">
        <f t="shared" si="0"/>
        <v>0</v>
      </c>
      <c r="J55" s="46">
        <f t="shared" si="1"/>
        <v>0</v>
      </c>
      <c r="K55" s="28"/>
      <c r="N55" s="9"/>
      <c r="O55" s="9"/>
      <c r="P55" s="9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</row>
    <row r="56" spans="1:35" ht="31.5" customHeight="1">
      <c r="A56" s="29" t="s">
        <v>93</v>
      </c>
      <c r="B56" s="22">
        <f t="shared" si="2"/>
        <v>520</v>
      </c>
      <c r="C56" s="23" t="s">
        <v>94</v>
      </c>
      <c r="D56" s="22">
        <v>10</v>
      </c>
      <c r="E56" s="22" t="s">
        <v>89</v>
      </c>
      <c r="F56" s="24"/>
      <c r="G56" s="47"/>
      <c r="H56" s="25">
        <v>0.23</v>
      </c>
      <c r="I56" s="46">
        <f t="shared" si="0"/>
        <v>0</v>
      </c>
      <c r="J56" s="46">
        <f t="shared" si="1"/>
        <v>0</v>
      </c>
      <c r="K56" s="28"/>
      <c r="N56" s="9"/>
      <c r="O56" s="9"/>
      <c r="P56" s="9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</row>
    <row r="57" spans="1:35" ht="31.5" customHeight="1">
      <c r="A57" s="29"/>
      <c r="B57" s="22">
        <f t="shared" si="2"/>
        <v>530</v>
      </c>
      <c r="C57" s="23" t="s">
        <v>102</v>
      </c>
      <c r="D57" s="22">
        <v>5</v>
      </c>
      <c r="E57" s="22" t="s">
        <v>89</v>
      </c>
      <c r="F57" s="24"/>
      <c r="G57" s="47"/>
      <c r="H57" s="25">
        <v>0.23</v>
      </c>
      <c r="I57" s="46">
        <f t="shared" si="0"/>
        <v>0</v>
      </c>
      <c r="J57" s="46">
        <f t="shared" si="1"/>
        <v>0</v>
      </c>
      <c r="K57" s="28"/>
      <c r="N57" s="9"/>
      <c r="O57" s="9"/>
      <c r="P57" s="9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</row>
    <row r="58" spans="1:35" ht="31.5" customHeight="1">
      <c r="A58" s="29"/>
      <c r="B58" s="22">
        <f t="shared" si="2"/>
        <v>540</v>
      </c>
      <c r="C58" s="23" t="s">
        <v>120</v>
      </c>
      <c r="D58" s="22">
        <v>10</v>
      </c>
      <c r="E58" s="22" t="s">
        <v>89</v>
      </c>
      <c r="F58" s="40" t="s">
        <v>103</v>
      </c>
      <c r="G58" s="47"/>
      <c r="H58" s="25">
        <v>0.23</v>
      </c>
      <c r="I58" s="46">
        <f t="shared" si="0"/>
        <v>0</v>
      </c>
      <c r="J58" s="46">
        <f t="shared" si="1"/>
        <v>0</v>
      </c>
      <c r="K58" s="28"/>
      <c r="N58" s="9"/>
      <c r="O58" s="9"/>
      <c r="P58" s="9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</row>
    <row r="59" spans="1:35" ht="31.5" customHeight="1">
      <c r="A59" s="29"/>
      <c r="B59" s="22">
        <f t="shared" si="2"/>
        <v>550</v>
      </c>
      <c r="C59" s="23" t="s">
        <v>95</v>
      </c>
      <c r="D59" s="22">
        <v>30</v>
      </c>
      <c r="E59" s="22" t="s">
        <v>89</v>
      </c>
      <c r="F59" s="40" t="s">
        <v>103</v>
      </c>
      <c r="G59" s="47"/>
      <c r="H59" s="25">
        <v>0.23</v>
      </c>
      <c r="I59" s="46">
        <f t="shared" si="0"/>
        <v>0</v>
      </c>
      <c r="J59" s="46">
        <f t="shared" si="1"/>
        <v>0</v>
      </c>
      <c r="K59" s="28"/>
      <c r="N59" s="9"/>
      <c r="O59" s="9"/>
      <c r="P59" s="9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</row>
    <row r="60" spans="1:35" ht="31.5" customHeight="1">
      <c r="A60" s="29"/>
      <c r="B60" s="22">
        <f t="shared" si="2"/>
        <v>560</v>
      </c>
      <c r="C60" s="23" t="s">
        <v>125</v>
      </c>
      <c r="D60" s="22">
        <v>20</v>
      </c>
      <c r="E60" s="22" t="s">
        <v>89</v>
      </c>
      <c r="F60" s="40" t="s">
        <v>103</v>
      </c>
      <c r="G60" s="47"/>
      <c r="H60" s="25">
        <v>0.23</v>
      </c>
      <c r="I60" s="46">
        <f t="shared" si="0"/>
        <v>0</v>
      </c>
      <c r="J60" s="46">
        <f t="shared" si="1"/>
        <v>0</v>
      </c>
      <c r="K60" s="28"/>
      <c r="N60" s="9"/>
      <c r="O60" s="9"/>
      <c r="P60" s="9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</row>
    <row r="61" spans="1:35" ht="31.5" customHeight="1">
      <c r="A61" s="29"/>
      <c r="B61" s="22">
        <f t="shared" si="2"/>
        <v>570</v>
      </c>
      <c r="C61" s="23" t="s">
        <v>119</v>
      </c>
      <c r="D61" s="22">
        <v>10</v>
      </c>
      <c r="E61" s="22" t="s">
        <v>89</v>
      </c>
      <c r="F61" s="40" t="s">
        <v>103</v>
      </c>
      <c r="G61" s="47"/>
      <c r="H61" s="25">
        <v>0.23</v>
      </c>
      <c r="I61" s="46">
        <f t="shared" si="0"/>
        <v>0</v>
      </c>
      <c r="J61" s="46">
        <f t="shared" si="1"/>
        <v>0</v>
      </c>
      <c r="K61" s="28"/>
      <c r="N61" s="9"/>
      <c r="O61" s="9"/>
      <c r="P61" s="9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</row>
    <row r="62" spans="1:35" ht="31.5" customHeight="1">
      <c r="A62" s="29"/>
      <c r="B62" s="22">
        <f t="shared" si="2"/>
        <v>580</v>
      </c>
      <c r="C62" s="23" t="s">
        <v>96</v>
      </c>
      <c r="D62" s="22">
        <v>30</v>
      </c>
      <c r="E62" s="22" t="s">
        <v>89</v>
      </c>
      <c r="F62" s="40" t="s">
        <v>103</v>
      </c>
      <c r="G62" s="47"/>
      <c r="H62" s="25">
        <v>0.23</v>
      </c>
      <c r="I62" s="46"/>
      <c r="J62" s="46">
        <f t="shared" si="1"/>
        <v>0</v>
      </c>
      <c r="K62" s="28"/>
      <c r="N62" s="9"/>
      <c r="O62" s="9"/>
      <c r="P62" s="9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</row>
    <row r="63" spans="1:35" ht="31.5" customHeight="1">
      <c r="A63" s="29"/>
      <c r="B63" s="22">
        <f t="shared" si="2"/>
        <v>590</v>
      </c>
      <c r="C63" s="23" t="s">
        <v>123</v>
      </c>
      <c r="D63" s="22">
        <v>20</v>
      </c>
      <c r="E63" s="22" t="s">
        <v>89</v>
      </c>
      <c r="F63" s="40" t="s">
        <v>103</v>
      </c>
      <c r="G63" s="47"/>
      <c r="H63" s="25">
        <v>0.23</v>
      </c>
      <c r="I63" s="46"/>
      <c r="J63" s="46">
        <f t="shared" si="1"/>
        <v>0</v>
      </c>
      <c r="K63" s="28"/>
      <c r="N63" s="9"/>
      <c r="O63" s="9"/>
      <c r="P63" s="9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</row>
    <row r="64" spans="1:35" ht="38.25">
      <c r="A64" s="21" t="s">
        <v>49</v>
      </c>
      <c r="B64" s="22">
        <f t="shared" si="2"/>
        <v>600</v>
      </c>
      <c r="C64" s="23" t="s">
        <v>109</v>
      </c>
      <c r="D64" s="22">
        <v>400</v>
      </c>
      <c r="E64" s="22" t="s">
        <v>88</v>
      </c>
      <c r="F64" s="40" t="s">
        <v>103</v>
      </c>
      <c r="G64" s="47"/>
      <c r="H64" s="25">
        <v>0.23</v>
      </c>
      <c r="I64" s="46"/>
      <c r="J64" s="46">
        <f t="shared" si="1"/>
        <v>0</v>
      </c>
      <c r="K64" s="28"/>
      <c r="N64" s="9"/>
      <c r="O64" s="9"/>
      <c r="P64" s="9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</row>
    <row r="65" spans="1:35" ht="35.25" customHeight="1">
      <c r="A65" s="21" t="s">
        <v>49</v>
      </c>
      <c r="B65" s="22">
        <f t="shared" si="2"/>
        <v>610</v>
      </c>
      <c r="C65" s="23" t="s">
        <v>110</v>
      </c>
      <c r="D65" s="22">
        <v>1000</v>
      </c>
      <c r="E65" s="22" t="s">
        <v>88</v>
      </c>
      <c r="F65" s="40" t="s">
        <v>103</v>
      </c>
      <c r="G65" s="47"/>
      <c r="H65" s="25">
        <v>0.23</v>
      </c>
      <c r="I65" s="46"/>
      <c r="J65" s="46">
        <f t="shared" si="1"/>
        <v>0</v>
      </c>
      <c r="K65" s="28"/>
      <c r="N65" s="9"/>
      <c r="O65" s="9"/>
      <c r="P65" s="9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</row>
    <row r="66" spans="1:35" ht="36.75" customHeight="1">
      <c r="A66" s="30"/>
      <c r="B66" s="22">
        <f t="shared" si="2"/>
        <v>620</v>
      </c>
      <c r="C66" s="23" t="s">
        <v>116</v>
      </c>
      <c r="D66" s="43">
        <v>0.05</v>
      </c>
      <c r="E66" s="22" t="s">
        <v>117</v>
      </c>
      <c r="F66" s="45"/>
      <c r="G66" s="44"/>
      <c r="H66" s="25">
        <v>0.23</v>
      </c>
      <c r="I66" s="46"/>
      <c r="J66" s="46">
        <f>ROUND(I66*H66,2)</f>
        <v>0</v>
      </c>
      <c r="K66" s="28"/>
      <c r="N66" s="9"/>
      <c r="O66" s="9"/>
      <c r="P66" s="9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</row>
    <row r="67" spans="1:35" ht="42" customHeight="1" thickBot="1">
      <c r="A67" s="30"/>
      <c r="B67" s="41"/>
      <c r="C67" s="42"/>
      <c r="D67" s="31"/>
      <c r="E67" s="31"/>
      <c r="F67" s="32"/>
      <c r="G67" s="32"/>
      <c r="H67" s="32"/>
      <c r="I67" s="48" t="s">
        <v>129</v>
      </c>
      <c r="J67" s="49" t="s">
        <v>130</v>
      </c>
      <c r="K67" s="33"/>
      <c r="N67" s="9"/>
      <c r="O67" s="9"/>
      <c r="P67" s="9"/>
      <c r="Z67" s="16"/>
      <c r="AA67" s="16"/>
      <c r="AB67" s="16"/>
      <c r="AC67" s="16"/>
      <c r="AD67" s="16"/>
      <c r="AE67" s="16"/>
      <c r="AF67" s="16"/>
      <c r="AG67" s="16"/>
      <c r="AH67" s="16"/>
      <c r="AI67" s="16"/>
    </row>
    <row r="68" spans="1:35" ht="35.25" customHeight="1" thickBot="1">
      <c r="A68" s="11" t="s">
        <v>90</v>
      </c>
      <c r="B68" s="12"/>
      <c r="C68" s="13"/>
      <c r="D68" s="12"/>
      <c r="E68" s="12"/>
      <c r="F68" s="12"/>
      <c r="G68" s="12"/>
      <c r="H68" s="12"/>
      <c r="I68" s="34">
        <f>SUM(I5:I66)</f>
        <v>0</v>
      </c>
      <c r="J68" s="34">
        <f>ROUND(I68*1.23,2)</f>
        <v>0</v>
      </c>
      <c r="K68" s="9"/>
      <c r="N68" s="9"/>
      <c r="O68" s="9"/>
      <c r="P68" s="9"/>
      <c r="AA68" s="16"/>
      <c r="AB68" s="16"/>
      <c r="AC68" s="16"/>
      <c r="AD68" s="16"/>
      <c r="AE68" s="16"/>
      <c r="AF68" s="16"/>
      <c r="AG68" s="16"/>
      <c r="AH68" s="16"/>
      <c r="AI68" s="16"/>
    </row>
    <row r="69" spans="1:35" ht="15" customHeight="1">
      <c r="N69" s="9"/>
      <c r="O69" s="9"/>
      <c r="P69" s="9"/>
      <c r="AE69" s="16"/>
      <c r="AF69" s="16"/>
      <c r="AG69" s="16"/>
      <c r="AH69" s="16"/>
      <c r="AI69" s="16"/>
    </row>
    <row r="70" spans="1:35" ht="15" customHeight="1">
      <c r="B70" s="9" t="s">
        <v>124</v>
      </c>
      <c r="K70" s="9"/>
      <c r="N70" s="9"/>
      <c r="O70" s="9"/>
      <c r="P70" s="9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</row>
    <row r="71" spans="1:35" ht="15" customHeight="1">
      <c r="A71" s="16"/>
      <c r="B71" s="16"/>
      <c r="C71" s="37"/>
      <c r="D71" s="35"/>
      <c r="E71" s="36"/>
      <c r="F71" s="35"/>
      <c r="G71" s="36"/>
      <c r="H71" s="35"/>
      <c r="K71" s="9"/>
      <c r="N71" s="9"/>
      <c r="O71" s="9"/>
      <c r="P71" s="9"/>
      <c r="AE71" s="16"/>
      <c r="AF71" s="16"/>
      <c r="AG71" s="16"/>
      <c r="AH71" s="16"/>
      <c r="AI71" s="16"/>
    </row>
    <row r="72" spans="1:35" ht="15" customHeight="1">
      <c r="A72" s="16"/>
      <c r="B72" s="16"/>
      <c r="C72" s="37"/>
      <c r="D72" s="35"/>
      <c r="E72" s="36"/>
      <c r="F72" s="35"/>
      <c r="G72" s="36"/>
      <c r="H72" s="35"/>
      <c r="K72" s="9"/>
      <c r="N72" s="9"/>
      <c r="O72" s="9"/>
      <c r="P72" s="9"/>
      <c r="AE72" s="16"/>
      <c r="AF72" s="16"/>
      <c r="AG72" s="16"/>
      <c r="AH72" s="16"/>
      <c r="AI72" s="16"/>
    </row>
    <row r="73" spans="1:35" ht="15" customHeight="1">
      <c r="A73" s="16"/>
      <c r="B73" s="16"/>
      <c r="C73" s="50" t="s">
        <v>131</v>
      </c>
      <c r="D73" s="51"/>
      <c r="E73" s="52"/>
      <c r="F73" s="51"/>
      <c r="G73" s="52"/>
      <c r="H73" s="51"/>
      <c r="I73" s="53"/>
      <c r="J73" s="53"/>
      <c r="K73" s="9"/>
      <c r="N73" s="9"/>
      <c r="O73" s="9"/>
      <c r="P73" s="9"/>
      <c r="AE73" s="16"/>
      <c r="AF73" s="16"/>
      <c r="AG73" s="16"/>
      <c r="AH73" s="16"/>
      <c r="AI73" s="16"/>
    </row>
    <row r="74" spans="1:35" ht="15" customHeight="1">
      <c r="A74" s="16"/>
      <c r="B74" s="16"/>
      <c r="C74" s="37"/>
      <c r="D74" s="35"/>
      <c r="E74" s="36"/>
      <c r="F74" s="35"/>
      <c r="G74" s="36"/>
      <c r="H74" s="35"/>
      <c r="K74" s="9"/>
      <c r="N74" s="9"/>
      <c r="O74" s="9"/>
      <c r="P74" s="9"/>
      <c r="AE74" s="16"/>
      <c r="AF74" s="16"/>
      <c r="AG74" s="16"/>
      <c r="AH74" s="16"/>
      <c r="AI74" s="16"/>
    </row>
    <row r="75" spans="1:35" ht="15" customHeight="1">
      <c r="A75" s="16"/>
      <c r="B75" s="16"/>
      <c r="C75" s="37"/>
      <c r="D75" s="35"/>
      <c r="E75" s="36"/>
      <c r="F75" s="35"/>
      <c r="G75" s="36"/>
      <c r="H75" s="35"/>
      <c r="N75" s="9"/>
      <c r="O75" s="9"/>
      <c r="P75" s="9"/>
      <c r="AE75" s="16"/>
      <c r="AF75" s="16"/>
      <c r="AG75" s="16"/>
      <c r="AH75" s="16"/>
      <c r="AI75" s="16"/>
    </row>
    <row r="76" spans="1:35" ht="15" customHeight="1">
      <c r="A76" s="16"/>
      <c r="B76" s="16"/>
      <c r="C76" s="37"/>
      <c r="D76" s="35"/>
      <c r="E76" s="36"/>
      <c r="F76" s="35"/>
      <c r="G76" s="36"/>
      <c r="H76" s="35"/>
      <c r="N76" s="9"/>
      <c r="O76" s="9"/>
      <c r="P76" s="9"/>
      <c r="AE76" s="16"/>
      <c r="AF76" s="16"/>
      <c r="AG76" s="16"/>
      <c r="AH76" s="16"/>
      <c r="AI76" s="16"/>
    </row>
    <row r="77" spans="1:35" ht="15" customHeight="1">
      <c r="A77" s="16"/>
      <c r="B77" s="16"/>
      <c r="C77" s="37"/>
      <c r="D77" s="35"/>
      <c r="F77" s="35"/>
      <c r="G77" s="36"/>
      <c r="H77" s="35"/>
      <c r="N77" s="9"/>
      <c r="O77" s="9"/>
      <c r="P77" s="9"/>
      <c r="AE77" s="16"/>
      <c r="AF77" s="16"/>
      <c r="AG77" s="16"/>
      <c r="AH77" s="16"/>
      <c r="AI77" s="16"/>
    </row>
    <row r="78" spans="1:35" ht="15" customHeight="1">
      <c r="A78" s="35"/>
      <c r="B78" s="35"/>
      <c r="C78" s="37"/>
      <c r="D78" s="35"/>
      <c r="E78" s="36"/>
      <c r="F78" s="38"/>
      <c r="N78" s="9"/>
      <c r="O78" s="9"/>
      <c r="P78" s="9"/>
      <c r="AE78" s="16"/>
      <c r="AF78" s="16"/>
      <c r="AG78" s="16"/>
      <c r="AH78" s="16"/>
      <c r="AI78" s="16"/>
    </row>
    <row r="79" spans="1:35" ht="15" customHeight="1">
      <c r="A79" s="35"/>
      <c r="B79" s="35"/>
      <c r="C79" s="37"/>
      <c r="D79" s="35"/>
      <c r="E79" s="36"/>
      <c r="F79" s="35"/>
      <c r="N79" s="9"/>
      <c r="O79" s="9"/>
      <c r="P79" s="9"/>
      <c r="AE79" s="16"/>
      <c r="AF79" s="16"/>
      <c r="AG79" s="16"/>
      <c r="AH79" s="16"/>
      <c r="AI79" s="16"/>
    </row>
    <row r="80" spans="1:35" ht="15" customHeight="1">
      <c r="A80" s="35"/>
      <c r="B80" s="35"/>
      <c r="C80" s="37"/>
      <c r="D80" s="35"/>
      <c r="E80" s="36"/>
      <c r="F80" s="35"/>
      <c r="N80" s="9"/>
      <c r="O80" s="9"/>
      <c r="P80" s="9"/>
      <c r="AE80" s="16"/>
      <c r="AF80" s="16"/>
      <c r="AG80" s="16"/>
      <c r="AH80" s="16"/>
      <c r="AI80" s="16"/>
    </row>
    <row r="81" spans="1:35" ht="15" customHeight="1">
      <c r="A81" s="35"/>
      <c r="B81" s="35"/>
      <c r="C81" s="37"/>
      <c r="D81" s="35"/>
      <c r="E81" s="36"/>
      <c r="F81" s="35"/>
      <c r="N81" s="9"/>
      <c r="O81" s="9"/>
      <c r="P81" s="9"/>
      <c r="AE81" s="16"/>
      <c r="AF81" s="16"/>
      <c r="AG81" s="16"/>
      <c r="AH81" s="16"/>
      <c r="AI81" s="16"/>
    </row>
    <row r="82" spans="1:35" ht="15" customHeight="1">
      <c r="A82" s="35"/>
      <c r="B82" s="35"/>
      <c r="C82" s="37"/>
      <c r="D82" s="35"/>
      <c r="E82" s="36"/>
      <c r="F82" s="35"/>
      <c r="N82" s="9"/>
      <c r="O82" s="9"/>
      <c r="P82" s="9"/>
      <c r="AE82" s="16"/>
      <c r="AF82" s="16"/>
      <c r="AG82" s="16"/>
      <c r="AH82" s="16"/>
      <c r="AI82" s="16"/>
    </row>
    <row r="83" spans="1:35" ht="15" customHeight="1">
      <c r="A83" s="35"/>
      <c r="B83" s="35"/>
      <c r="C83" s="37"/>
      <c r="D83" s="35"/>
      <c r="E83" s="36"/>
      <c r="F83" s="35"/>
      <c r="N83" s="9"/>
      <c r="O83" s="9"/>
      <c r="P83" s="9"/>
      <c r="AE83" s="16"/>
      <c r="AF83" s="16"/>
      <c r="AG83" s="16"/>
      <c r="AH83" s="16"/>
      <c r="AI83" s="16"/>
    </row>
    <row r="84" spans="1:35" ht="15" customHeight="1">
      <c r="A84" s="35"/>
      <c r="B84" s="35"/>
      <c r="C84" s="37"/>
      <c r="D84" s="35"/>
      <c r="E84" s="36"/>
      <c r="F84" s="35"/>
    </row>
    <row r="85" spans="1:35" ht="15" customHeight="1">
      <c r="A85" s="35"/>
      <c r="B85" s="35"/>
      <c r="C85" s="37"/>
      <c r="D85" s="35"/>
      <c r="E85" s="36"/>
      <c r="F85" s="35"/>
    </row>
    <row r="86" spans="1:35" ht="15" customHeight="1">
      <c r="A86" s="35"/>
      <c r="B86" s="35"/>
      <c r="C86" s="37"/>
      <c r="D86" s="35"/>
      <c r="E86" s="36"/>
      <c r="F86" s="35"/>
    </row>
  </sheetData>
  <sheetProtection formatColumns="0" formatRows="0"/>
  <mergeCells count="1">
    <mergeCell ref="B2:I2"/>
  </mergeCells>
  <phoneticPr fontId="29" type="noConversion"/>
  <pageMargins left="0.7" right="0.7" top="0.75" bottom="0.75" header="0.3" footer="0.3"/>
  <pageSetup paperSize="9" scale="58" fitToHeight="0" orientation="landscape" r:id="rId1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5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s="3" customFormat="1" ht="15" customHeight="1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2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5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5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58" t="s">
        <v>4</v>
      </c>
      <c r="B7" s="60"/>
      <c r="C7" s="58" t="s">
        <v>36</v>
      </c>
      <c r="D7" s="59"/>
      <c r="E7" s="59"/>
      <c r="F7" s="59"/>
      <c r="G7" s="59"/>
      <c r="H7" s="60"/>
    </row>
    <row r="8" spans="1:15" ht="15" customHeight="1">
      <c r="A8" s="8" t="s">
        <v>15</v>
      </c>
      <c r="B8" s="8" t="s">
        <v>32</v>
      </c>
      <c r="C8" s="8" t="s">
        <v>16</v>
      </c>
      <c r="D8" s="8" t="s">
        <v>17</v>
      </c>
      <c r="E8" s="8" t="s">
        <v>37</v>
      </c>
      <c r="F8" s="8" t="s">
        <v>19</v>
      </c>
      <c r="G8" s="8" t="s">
        <v>20</v>
      </c>
      <c r="H8" s="8" t="s">
        <v>21</v>
      </c>
    </row>
  </sheetData>
  <sheetProtection sheet="1"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1</vt:i4>
      </vt:variant>
    </vt:vector>
  </HeadingPairs>
  <TitlesOfParts>
    <vt:vector size="5" baseType="lpstr">
      <vt:lpstr>Adres dostawcy</vt:lpstr>
      <vt:lpstr>Teksty nagłówka</vt:lpstr>
      <vt:lpstr>Dane pozycji</vt:lpstr>
      <vt:lpstr>Adres dostawy</vt:lpstr>
      <vt:lpstr>'Dane pozycji'!Obszar_wydruku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Marzena Kurek</cp:lastModifiedBy>
  <cp:revision/>
  <cp:lastPrinted>2026-09-30T09:07:20Z</cp:lastPrinted>
  <dcterms:created xsi:type="dcterms:W3CDTF">2025-02-28T00:00:00Z</dcterms:created>
  <dcterms:modified xsi:type="dcterms:W3CDTF">2026-09-30T09:08:52Z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